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ehn\Desktop\_WORK PETR\_!!!ZAKÁZKY_2025\250112 - BD Botanická Brno\_exit 1.2.25\"/>
    </mc:Choice>
  </mc:AlternateContent>
  <bookViews>
    <workbookView xWindow="0" yWindow="0" windowWidth="0" windowHeight="0"/>
  </bookViews>
  <sheets>
    <sheet name="Rekapitulace stavby" sheetId="1" r:id="rId1"/>
    <sheet name="SO 01 - Terasa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Terasa'!$C$97:$K$1195</definedName>
    <definedName name="_xlnm.Print_Area" localSheetId="1">'SO 01 - Terasa'!$C$4:$J$39,'SO 01 - Terasa'!$C$45:$J$79,'SO 01 - Terasa'!$C$85:$K$1195</definedName>
    <definedName name="_xlnm.Print_Titles" localSheetId="1">'SO 01 - Terasa'!$97:$97</definedName>
    <definedName name="_xlnm.Print_Area" localSheetId="2">'Seznam figur'!$C$4:$G$177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1192"/>
  <c r="BH1192"/>
  <c r="BG1192"/>
  <c r="BE1192"/>
  <c r="T1192"/>
  <c r="T1191"/>
  <c r="R1192"/>
  <c r="R1191"/>
  <c r="P1192"/>
  <c r="P1191"/>
  <c r="BI1187"/>
  <c r="BH1187"/>
  <c r="BG1187"/>
  <c r="BE1187"/>
  <c r="T1187"/>
  <c r="T1186"/>
  <c r="R1187"/>
  <c r="R1186"/>
  <c r="P1187"/>
  <c r="P1186"/>
  <c r="BI1182"/>
  <c r="BH1182"/>
  <c r="BG1182"/>
  <c r="BE1182"/>
  <c r="T1182"/>
  <c r="R1182"/>
  <c r="P1182"/>
  <c r="BI1178"/>
  <c r="BH1178"/>
  <c r="BG1178"/>
  <c r="BE1178"/>
  <c r="T1178"/>
  <c r="R1178"/>
  <c r="P1178"/>
  <c r="BI1173"/>
  <c r="BH1173"/>
  <c r="BG1173"/>
  <c r="BE1173"/>
  <c r="T1173"/>
  <c r="R1173"/>
  <c r="P1173"/>
  <c r="BI1169"/>
  <c r="BH1169"/>
  <c r="BG1169"/>
  <c r="BE1169"/>
  <c r="T1169"/>
  <c r="R1169"/>
  <c r="P1169"/>
  <c r="BI1165"/>
  <c r="BH1165"/>
  <c r="BG1165"/>
  <c r="BE1165"/>
  <c r="T1165"/>
  <c r="R1165"/>
  <c r="P1165"/>
  <c r="BI1161"/>
  <c r="BH1161"/>
  <c r="BG1161"/>
  <c r="BE1161"/>
  <c r="T1161"/>
  <c r="R1161"/>
  <c r="P1161"/>
  <c r="BI1157"/>
  <c r="BH1157"/>
  <c r="BG1157"/>
  <c r="BE1157"/>
  <c r="T1157"/>
  <c r="R1157"/>
  <c r="P1157"/>
  <c r="BI1153"/>
  <c r="BH1153"/>
  <c r="BG1153"/>
  <c r="BE1153"/>
  <c r="T1153"/>
  <c r="R1153"/>
  <c r="P1153"/>
  <c r="BI1146"/>
  <c r="BH1146"/>
  <c r="BG1146"/>
  <c r="BE1146"/>
  <c r="T1146"/>
  <c r="R1146"/>
  <c r="P1146"/>
  <c r="BI1142"/>
  <c r="BH1142"/>
  <c r="BG1142"/>
  <c r="BE1142"/>
  <c r="T1142"/>
  <c r="R1142"/>
  <c r="P1142"/>
  <c r="BI1138"/>
  <c r="BH1138"/>
  <c r="BG1138"/>
  <c r="BE1138"/>
  <c r="T1138"/>
  <c r="R1138"/>
  <c r="P1138"/>
  <c r="BI1134"/>
  <c r="BH1134"/>
  <c r="BG1134"/>
  <c r="BE1134"/>
  <c r="T1134"/>
  <c r="R1134"/>
  <c r="P1134"/>
  <c r="BI1130"/>
  <c r="BH1130"/>
  <c r="BG1130"/>
  <c r="BE1130"/>
  <c r="T1130"/>
  <c r="R1130"/>
  <c r="P1130"/>
  <c r="BI1122"/>
  <c r="BH1122"/>
  <c r="BG1122"/>
  <c r="BE1122"/>
  <c r="T1122"/>
  <c r="R1122"/>
  <c r="P1122"/>
  <c r="BI1116"/>
  <c r="BH1116"/>
  <c r="BG1116"/>
  <c r="BE1116"/>
  <c r="T1116"/>
  <c r="R1116"/>
  <c r="P1116"/>
  <c r="BI1115"/>
  <c r="BH1115"/>
  <c r="BG1115"/>
  <c r="BE1115"/>
  <c r="T1115"/>
  <c r="R1115"/>
  <c r="P1115"/>
  <c r="BI1108"/>
  <c r="BH1108"/>
  <c r="BG1108"/>
  <c r="BE1108"/>
  <c r="T1108"/>
  <c r="R1108"/>
  <c r="P1108"/>
  <c r="BI1101"/>
  <c r="BH1101"/>
  <c r="BG1101"/>
  <c r="BE1101"/>
  <c r="T1101"/>
  <c r="R1101"/>
  <c r="P1101"/>
  <c r="BI1092"/>
  <c r="BH1092"/>
  <c r="BG1092"/>
  <c r="BE1092"/>
  <c r="T1092"/>
  <c r="R1092"/>
  <c r="P1092"/>
  <c r="BI1091"/>
  <c r="BH1091"/>
  <c r="BG1091"/>
  <c r="BE1091"/>
  <c r="T1091"/>
  <c r="R1091"/>
  <c r="P1091"/>
  <c r="BI1083"/>
  <c r="BH1083"/>
  <c r="BG1083"/>
  <c r="BE1083"/>
  <c r="T1083"/>
  <c r="R1083"/>
  <c r="P1083"/>
  <c r="BI1081"/>
  <c r="BH1081"/>
  <c r="BG1081"/>
  <c r="BE1081"/>
  <c r="T1081"/>
  <c r="R1081"/>
  <c r="P1081"/>
  <c r="BI1074"/>
  <c r="BH1074"/>
  <c r="BG1074"/>
  <c r="BE1074"/>
  <c r="T1074"/>
  <c r="R1074"/>
  <c r="P1074"/>
  <c r="BI1071"/>
  <c r="BH1071"/>
  <c r="BG1071"/>
  <c r="BE1071"/>
  <c r="T1071"/>
  <c r="R1071"/>
  <c r="P1071"/>
  <c r="BI1065"/>
  <c r="BH1065"/>
  <c r="BG1065"/>
  <c r="BE1065"/>
  <c r="T1065"/>
  <c r="R1065"/>
  <c r="P1065"/>
  <c r="BI1059"/>
  <c r="BH1059"/>
  <c r="BG1059"/>
  <c r="BE1059"/>
  <c r="T1059"/>
  <c r="R1059"/>
  <c r="P1059"/>
  <c r="BI1052"/>
  <c r="BH1052"/>
  <c r="BG1052"/>
  <c r="BE1052"/>
  <c r="T1052"/>
  <c r="R1052"/>
  <c r="P1052"/>
  <c r="BI1040"/>
  <c r="BH1040"/>
  <c r="BG1040"/>
  <c r="BE1040"/>
  <c r="T1040"/>
  <c r="R1040"/>
  <c r="P1040"/>
  <c r="BI1013"/>
  <c r="BH1013"/>
  <c r="BG1013"/>
  <c r="BE1013"/>
  <c r="T1013"/>
  <c r="R1013"/>
  <c r="P1013"/>
  <c r="BI1005"/>
  <c r="BH1005"/>
  <c r="BG1005"/>
  <c r="BE1005"/>
  <c r="T1005"/>
  <c r="R1005"/>
  <c r="P1005"/>
  <c r="BI997"/>
  <c r="BH997"/>
  <c r="BG997"/>
  <c r="BE997"/>
  <c r="T997"/>
  <c r="R997"/>
  <c r="P997"/>
  <c r="BI982"/>
  <c r="BH982"/>
  <c r="BG982"/>
  <c r="BE982"/>
  <c r="T982"/>
  <c r="R982"/>
  <c r="P982"/>
  <c r="BI979"/>
  <c r="BH979"/>
  <c r="BG979"/>
  <c r="BE979"/>
  <c r="T979"/>
  <c r="R979"/>
  <c r="P979"/>
  <c r="BI972"/>
  <c r="BH972"/>
  <c r="BG972"/>
  <c r="BE972"/>
  <c r="T972"/>
  <c r="R972"/>
  <c r="P972"/>
  <c r="BI965"/>
  <c r="BH965"/>
  <c r="BG965"/>
  <c r="BE965"/>
  <c r="T965"/>
  <c r="R965"/>
  <c r="P965"/>
  <c r="BI962"/>
  <c r="BH962"/>
  <c r="BG962"/>
  <c r="BE962"/>
  <c r="T962"/>
  <c r="R962"/>
  <c r="P962"/>
  <c r="BI956"/>
  <c r="BH956"/>
  <c r="BG956"/>
  <c r="BE956"/>
  <c r="T956"/>
  <c r="R956"/>
  <c r="P956"/>
  <c r="BI955"/>
  <c r="BH955"/>
  <c r="BG955"/>
  <c r="BE955"/>
  <c r="T955"/>
  <c r="R955"/>
  <c r="P955"/>
  <c r="BI949"/>
  <c r="BH949"/>
  <c r="BG949"/>
  <c r="BE949"/>
  <c r="T949"/>
  <c r="R949"/>
  <c r="P949"/>
  <c r="BI946"/>
  <c r="BH946"/>
  <c r="BG946"/>
  <c r="BE946"/>
  <c r="T946"/>
  <c r="R946"/>
  <c r="P946"/>
  <c r="BI934"/>
  <c r="BH934"/>
  <c r="BG934"/>
  <c r="BE934"/>
  <c r="T934"/>
  <c r="R934"/>
  <c r="P934"/>
  <c r="BI923"/>
  <c r="BH923"/>
  <c r="BG923"/>
  <c r="BE923"/>
  <c r="T923"/>
  <c r="R923"/>
  <c r="P923"/>
  <c r="BI915"/>
  <c r="BH915"/>
  <c r="BG915"/>
  <c r="BE915"/>
  <c r="T915"/>
  <c r="R915"/>
  <c r="P915"/>
  <c r="BI907"/>
  <c r="BH907"/>
  <c r="BG907"/>
  <c r="BE907"/>
  <c r="T907"/>
  <c r="R907"/>
  <c r="P907"/>
  <c r="BI905"/>
  <c r="BH905"/>
  <c r="BG905"/>
  <c r="BE905"/>
  <c r="T905"/>
  <c r="R905"/>
  <c r="P905"/>
  <c r="BI903"/>
  <c r="BH903"/>
  <c r="BG903"/>
  <c r="BE903"/>
  <c r="T903"/>
  <c r="R903"/>
  <c r="P903"/>
  <c r="BI895"/>
  <c r="BH895"/>
  <c r="BG895"/>
  <c r="BE895"/>
  <c r="T895"/>
  <c r="R895"/>
  <c r="P895"/>
  <c r="BI880"/>
  <c r="BH880"/>
  <c r="BG880"/>
  <c r="BE880"/>
  <c r="T880"/>
  <c r="R880"/>
  <c r="P880"/>
  <c r="BI865"/>
  <c r="BH865"/>
  <c r="BG865"/>
  <c r="BE865"/>
  <c r="T865"/>
  <c r="R865"/>
  <c r="P865"/>
  <c r="BI863"/>
  <c r="BH863"/>
  <c r="BG863"/>
  <c r="BE863"/>
  <c r="T863"/>
  <c r="R863"/>
  <c r="P863"/>
  <c r="BI860"/>
  <c r="BH860"/>
  <c r="BG860"/>
  <c r="BE860"/>
  <c r="T860"/>
  <c r="R860"/>
  <c r="P860"/>
  <c r="BI858"/>
  <c r="BH858"/>
  <c r="BG858"/>
  <c r="BE858"/>
  <c r="T858"/>
  <c r="R858"/>
  <c r="P858"/>
  <c r="BI852"/>
  <c r="BH852"/>
  <c r="BG852"/>
  <c r="BE852"/>
  <c r="T852"/>
  <c r="R852"/>
  <c r="P852"/>
  <c r="BI851"/>
  <c r="BH851"/>
  <c r="BG851"/>
  <c r="BE851"/>
  <c r="T851"/>
  <c r="R851"/>
  <c r="P851"/>
  <c r="BI843"/>
  <c r="BH843"/>
  <c r="BG843"/>
  <c r="BE843"/>
  <c r="T843"/>
  <c r="R843"/>
  <c r="P843"/>
  <c r="BI842"/>
  <c r="BH842"/>
  <c r="BG842"/>
  <c r="BE842"/>
  <c r="T842"/>
  <c r="R842"/>
  <c r="P842"/>
  <c r="BI834"/>
  <c r="BH834"/>
  <c r="BG834"/>
  <c r="BE834"/>
  <c r="T834"/>
  <c r="R834"/>
  <c r="P834"/>
  <c r="BI827"/>
  <c r="BH827"/>
  <c r="BG827"/>
  <c r="BE827"/>
  <c r="T827"/>
  <c r="R827"/>
  <c r="P827"/>
  <c r="BI820"/>
  <c r="BH820"/>
  <c r="BG820"/>
  <c r="BE820"/>
  <c r="T820"/>
  <c r="R820"/>
  <c r="P820"/>
  <c r="BI818"/>
  <c r="BH818"/>
  <c r="BG818"/>
  <c r="BE818"/>
  <c r="T818"/>
  <c r="R818"/>
  <c r="P818"/>
  <c r="BI816"/>
  <c r="BH816"/>
  <c r="BG816"/>
  <c r="BE816"/>
  <c r="T816"/>
  <c r="R816"/>
  <c r="P816"/>
  <c r="BI814"/>
  <c r="BH814"/>
  <c r="BG814"/>
  <c r="BE814"/>
  <c r="T814"/>
  <c r="R814"/>
  <c r="P814"/>
  <c r="BI812"/>
  <c r="BH812"/>
  <c r="BG812"/>
  <c r="BE812"/>
  <c r="T812"/>
  <c r="R812"/>
  <c r="P812"/>
  <c r="BI797"/>
  <c r="BH797"/>
  <c r="BG797"/>
  <c r="BE797"/>
  <c r="T797"/>
  <c r="R797"/>
  <c r="P797"/>
  <c r="BI795"/>
  <c r="BH795"/>
  <c r="BG795"/>
  <c r="BE795"/>
  <c r="T795"/>
  <c r="R795"/>
  <c r="P795"/>
  <c r="BI768"/>
  <c r="BH768"/>
  <c r="BG768"/>
  <c r="BE768"/>
  <c r="T768"/>
  <c r="R768"/>
  <c r="P768"/>
  <c r="BI747"/>
  <c r="BH747"/>
  <c r="BG747"/>
  <c r="BE747"/>
  <c r="T747"/>
  <c r="R747"/>
  <c r="P747"/>
  <c r="BI738"/>
  <c r="BH738"/>
  <c r="BG738"/>
  <c r="BE738"/>
  <c r="T738"/>
  <c r="R738"/>
  <c r="P738"/>
  <c r="BI717"/>
  <c r="BH717"/>
  <c r="BG717"/>
  <c r="BE717"/>
  <c r="T717"/>
  <c r="R717"/>
  <c r="P717"/>
  <c r="BI715"/>
  <c r="BH715"/>
  <c r="BG715"/>
  <c r="BE715"/>
  <c r="T715"/>
  <c r="R715"/>
  <c r="P715"/>
  <c r="BI694"/>
  <c r="BH694"/>
  <c r="BG694"/>
  <c r="BE694"/>
  <c r="T694"/>
  <c r="R694"/>
  <c r="P694"/>
  <c r="BI692"/>
  <c r="BH692"/>
  <c r="BG692"/>
  <c r="BE692"/>
  <c r="T692"/>
  <c r="R692"/>
  <c r="P692"/>
  <c r="BI685"/>
  <c r="BH685"/>
  <c r="BG685"/>
  <c r="BE685"/>
  <c r="T685"/>
  <c r="R685"/>
  <c r="P685"/>
  <c r="BI678"/>
  <c r="BH678"/>
  <c r="BG678"/>
  <c r="BE678"/>
  <c r="T678"/>
  <c r="R678"/>
  <c r="P678"/>
  <c r="BI671"/>
  <c r="BH671"/>
  <c r="BG671"/>
  <c r="BE671"/>
  <c r="T671"/>
  <c r="R671"/>
  <c r="P671"/>
  <c r="BI660"/>
  <c r="BH660"/>
  <c r="BG660"/>
  <c r="BE660"/>
  <c r="T660"/>
  <c r="R660"/>
  <c r="P660"/>
  <c r="BI658"/>
  <c r="BH658"/>
  <c r="BG658"/>
  <c r="BE658"/>
  <c r="T658"/>
  <c r="R658"/>
  <c r="P658"/>
  <c r="BI650"/>
  <c r="BH650"/>
  <c r="BG650"/>
  <c r="BE650"/>
  <c r="T650"/>
  <c r="R650"/>
  <c r="P650"/>
  <c r="BI648"/>
  <c r="BH648"/>
  <c r="BG648"/>
  <c r="BE648"/>
  <c r="T648"/>
  <c r="R648"/>
  <c r="P648"/>
  <c r="BI640"/>
  <c r="BH640"/>
  <c r="BG640"/>
  <c r="BE640"/>
  <c r="T640"/>
  <c r="R640"/>
  <c r="P640"/>
  <c r="BI626"/>
  <c r="BH626"/>
  <c r="BG626"/>
  <c r="BE626"/>
  <c r="T626"/>
  <c r="R626"/>
  <c r="P626"/>
  <c r="BI612"/>
  <c r="BH612"/>
  <c r="BG612"/>
  <c r="BE612"/>
  <c r="T612"/>
  <c r="R612"/>
  <c r="P612"/>
  <c r="BI597"/>
  <c r="BH597"/>
  <c r="BG597"/>
  <c r="BE597"/>
  <c r="T597"/>
  <c r="R597"/>
  <c r="P597"/>
  <c r="BI582"/>
  <c r="BH582"/>
  <c r="BG582"/>
  <c r="BE582"/>
  <c r="T582"/>
  <c r="R582"/>
  <c r="P582"/>
  <c r="BI573"/>
  <c r="BH573"/>
  <c r="BG573"/>
  <c r="BE573"/>
  <c r="T573"/>
  <c r="R573"/>
  <c r="P573"/>
  <c r="BI564"/>
  <c r="BH564"/>
  <c r="BG564"/>
  <c r="BE564"/>
  <c r="T564"/>
  <c r="R564"/>
  <c r="P564"/>
  <c r="BI558"/>
  <c r="BH558"/>
  <c r="BG558"/>
  <c r="BE558"/>
  <c r="T558"/>
  <c r="R558"/>
  <c r="P558"/>
  <c r="BI551"/>
  <c r="BH551"/>
  <c r="BG551"/>
  <c r="BE551"/>
  <c r="T551"/>
  <c r="R551"/>
  <c r="P551"/>
  <c r="BI544"/>
  <c r="BH544"/>
  <c r="BG544"/>
  <c r="BE544"/>
  <c r="T544"/>
  <c r="R544"/>
  <c r="P544"/>
  <c r="BI537"/>
  <c r="BH537"/>
  <c r="BG537"/>
  <c r="BE537"/>
  <c r="T537"/>
  <c r="R537"/>
  <c r="P537"/>
  <c r="BI530"/>
  <c r="BH530"/>
  <c r="BG530"/>
  <c r="BE530"/>
  <c r="T530"/>
  <c r="R530"/>
  <c r="P530"/>
  <c r="BI523"/>
  <c r="BH523"/>
  <c r="BG523"/>
  <c r="BE523"/>
  <c r="T523"/>
  <c r="R523"/>
  <c r="P523"/>
  <c r="BI504"/>
  <c r="BH504"/>
  <c r="BG504"/>
  <c r="BE504"/>
  <c r="T504"/>
  <c r="R504"/>
  <c r="P504"/>
  <c r="BI486"/>
  <c r="BH486"/>
  <c r="BG486"/>
  <c r="BE486"/>
  <c r="T486"/>
  <c r="R486"/>
  <c r="P486"/>
  <c r="BI473"/>
  <c r="BH473"/>
  <c r="BG473"/>
  <c r="BE473"/>
  <c r="T473"/>
  <c r="R473"/>
  <c r="P473"/>
  <c r="BI457"/>
  <c r="BH457"/>
  <c r="BG457"/>
  <c r="BE457"/>
  <c r="T457"/>
  <c r="R457"/>
  <c r="P457"/>
  <c r="BI453"/>
  <c r="BH453"/>
  <c r="BG453"/>
  <c r="BE453"/>
  <c r="T453"/>
  <c r="T452"/>
  <c r="R453"/>
  <c r="R452"/>
  <c r="P453"/>
  <c r="P452"/>
  <c r="BI450"/>
  <c r="BH450"/>
  <c r="BG450"/>
  <c r="BE450"/>
  <c r="T450"/>
  <c r="R450"/>
  <c r="P450"/>
  <c r="BI448"/>
  <c r="BH448"/>
  <c r="BG448"/>
  <c r="BE448"/>
  <c r="T448"/>
  <c r="R448"/>
  <c r="P448"/>
  <c r="BI446"/>
  <c r="BH446"/>
  <c r="BG446"/>
  <c r="BE446"/>
  <c r="T446"/>
  <c r="R446"/>
  <c r="P446"/>
  <c r="BI444"/>
  <c r="BH444"/>
  <c r="BG444"/>
  <c r="BE444"/>
  <c r="T444"/>
  <c r="R444"/>
  <c r="P444"/>
  <c r="BI441"/>
  <c r="BH441"/>
  <c r="BG441"/>
  <c r="BE441"/>
  <c r="T441"/>
  <c r="R441"/>
  <c r="P441"/>
  <c r="BI439"/>
  <c r="BH439"/>
  <c r="BG439"/>
  <c r="BE439"/>
  <c r="T439"/>
  <c r="R439"/>
  <c r="P439"/>
  <c r="BI437"/>
  <c r="BH437"/>
  <c r="BG437"/>
  <c r="BE437"/>
  <c r="T437"/>
  <c r="R437"/>
  <c r="P437"/>
  <c r="BI404"/>
  <c r="BH404"/>
  <c r="BG404"/>
  <c r="BE404"/>
  <c r="T404"/>
  <c r="R404"/>
  <c r="P404"/>
  <c r="BI397"/>
  <c r="BH397"/>
  <c r="BG397"/>
  <c r="BE397"/>
  <c r="T397"/>
  <c r="R397"/>
  <c r="P397"/>
  <c r="BI390"/>
  <c r="BH390"/>
  <c r="BG390"/>
  <c r="BE390"/>
  <c r="T390"/>
  <c r="R390"/>
  <c r="P390"/>
  <c r="BI382"/>
  <c r="BH382"/>
  <c r="BG382"/>
  <c r="BE382"/>
  <c r="T382"/>
  <c r="R382"/>
  <c r="P382"/>
  <c r="BI374"/>
  <c r="BH374"/>
  <c r="BG374"/>
  <c r="BE374"/>
  <c r="T374"/>
  <c r="R374"/>
  <c r="P374"/>
  <c r="BI357"/>
  <c r="BH357"/>
  <c r="BG357"/>
  <c r="BE357"/>
  <c r="T357"/>
  <c r="R357"/>
  <c r="P357"/>
  <c r="BI341"/>
  <c r="BH341"/>
  <c r="BG341"/>
  <c r="BE341"/>
  <c r="T341"/>
  <c r="R341"/>
  <c r="P341"/>
  <c r="BI319"/>
  <c r="BH319"/>
  <c r="BG319"/>
  <c r="BE319"/>
  <c r="T319"/>
  <c r="R319"/>
  <c r="P319"/>
  <c r="BI300"/>
  <c r="BH300"/>
  <c r="BG300"/>
  <c r="BE300"/>
  <c r="T300"/>
  <c r="R300"/>
  <c r="P300"/>
  <c r="BI284"/>
  <c r="BH284"/>
  <c r="BG284"/>
  <c r="BE284"/>
  <c r="T284"/>
  <c r="R284"/>
  <c r="P284"/>
  <c r="BI276"/>
  <c r="BH276"/>
  <c r="BG276"/>
  <c r="BE276"/>
  <c r="T276"/>
  <c r="R276"/>
  <c r="P276"/>
  <c r="BI269"/>
  <c r="BH269"/>
  <c r="BG269"/>
  <c r="BE269"/>
  <c r="T269"/>
  <c r="R269"/>
  <c r="P269"/>
  <c r="BI258"/>
  <c r="BH258"/>
  <c r="BG258"/>
  <c r="BE258"/>
  <c r="T258"/>
  <c r="R258"/>
  <c r="P258"/>
  <c r="BI251"/>
  <c r="BH251"/>
  <c r="BG251"/>
  <c r="BE251"/>
  <c r="T251"/>
  <c r="R251"/>
  <c r="P251"/>
  <c r="BI244"/>
  <c r="BH244"/>
  <c r="BG244"/>
  <c r="BE244"/>
  <c r="T244"/>
  <c r="R244"/>
  <c r="P244"/>
  <c r="BI237"/>
  <c r="BH237"/>
  <c r="BG237"/>
  <c r="BE237"/>
  <c r="T237"/>
  <c r="R237"/>
  <c r="P237"/>
  <c r="BI226"/>
  <c r="BH226"/>
  <c r="BG226"/>
  <c r="BE226"/>
  <c r="T226"/>
  <c r="R226"/>
  <c r="P226"/>
  <c r="BI219"/>
  <c r="BH219"/>
  <c r="BG219"/>
  <c r="BE219"/>
  <c r="T219"/>
  <c r="R219"/>
  <c r="P219"/>
  <c r="BI216"/>
  <c r="BH216"/>
  <c r="BG216"/>
  <c r="BE216"/>
  <c r="T216"/>
  <c r="R216"/>
  <c r="P216"/>
  <c r="BI207"/>
  <c r="BH207"/>
  <c r="BG207"/>
  <c r="BE207"/>
  <c r="T207"/>
  <c r="R207"/>
  <c r="P207"/>
  <c r="BI204"/>
  <c r="BH204"/>
  <c r="BG204"/>
  <c r="BE204"/>
  <c r="T204"/>
  <c r="R204"/>
  <c r="P204"/>
  <c r="BI196"/>
  <c r="BH196"/>
  <c r="BG196"/>
  <c r="BE196"/>
  <c r="T196"/>
  <c r="R196"/>
  <c r="P196"/>
  <c r="BI173"/>
  <c r="BH173"/>
  <c r="BG173"/>
  <c r="BE173"/>
  <c r="T173"/>
  <c r="R173"/>
  <c r="P173"/>
  <c r="BI150"/>
  <c r="BH150"/>
  <c r="BG150"/>
  <c r="BE150"/>
  <c r="T150"/>
  <c r="R150"/>
  <c r="P150"/>
  <c r="BI129"/>
  <c r="BH129"/>
  <c r="BG129"/>
  <c r="BE129"/>
  <c r="T129"/>
  <c r="R129"/>
  <c r="P129"/>
  <c r="BI108"/>
  <c r="BH108"/>
  <c r="BG108"/>
  <c r="BE108"/>
  <c r="T108"/>
  <c r="R108"/>
  <c r="P108"/>
  <c r="BI101"/>
  <c r="BH101"/>
  <c r="BG101"/>
  <c r="BE101"/>
  <c r="T101"/>
  <c r="T100"/>
  <c r="R101"/>
  <c r="R100"/>
  <c r="P101"/>
  <c r="P100"/>
  <c r="J94"/>
  <c r="F94"/>
  <c r="F92"/>
  <c r="E90"/>
  <c r="J54"/>
  <c r="F54"/>
  <c r="F52"/>
  <c r="E50"/>
  <c r="J24"/>
  <c r="E24"/>
  <c r="J55"/>
  <c r="J23"/>
  <c r="J18"/>
  <c r="E18"/>
  <c r="F95"/>
  <c r="J17"/>
  <c r="J12"/>
  <c r="J52"/>
  <c r="E7"/>
  <c r="E88"/>
  <c i="1" r="L50"/>
  <c r="AM50"/>
  <c r="AM49"/>
  <c r="L49"/>
  <c r="AM47"/>
  <c r="L47"/>
  <c r="L45"/>
  <c r="L44"/>
  <c i="2" r="F33"/>
  <c r="J597"/>
  <c r="BK1083"/>
  <c r="J818"/>
  <c r="J374"/>
  <c r="J226"/>
  <c r="BK955"/>
  <c r="J1074"/>
  <c r="BK865"/>
  <c r="J1092"/>
  <c r="BK450"/>
  <c r="BK551"/>
  <c r="BK880"/>
  <c r="BK979"/>
  <c r="J843"/>
  <c r="BK671"/>
  <c r="BK768"/>
  <c r="BK956"/>
  <c r="BK374"/>
  <c r="BK244"/>
  <c r="BK907"/>
  <c r="BK895"/>
  <c r="J1182"/>
  <c r="BK523"/>
  <c r="BK797"/>
  <c r="J1071"/>
  <c r="BK473"/>
  <c r="BK357"/>
  <c r="BK1013"/>
  <c r="BK129"/>
  <c r="BK949"/>
  <c r="J860"/>
  <c r="BK1182"/>
  <c r="J1052"/>
  <c r="BK397"/>
  <c r="BK382"/>
  <c r="BK1146"/>
  <c r="BK1192"/>
  <c r="J1161"/>
  <c r="BK747"/>
  <c r="BK678"/>
  <c r="J1065"/>
  <c r="F36"/>
  <c r="BK860"/>
  <c r="BK1173"/>
  <c r="BK108"/>
  <c r="J207"/>
  <c r="BK1005"/>
  <c r="J1115"/>
  <c r="J523"/>
  <c r="J341"/>
  <c r="BK820"/>
  <c r="J404"/>
  <c r="J842"/>
  <c r="J1142"/>
  <c r="J905"/>
  <c r="J173"/>
  <c r="J319"/>
  <c r="BK903"/>
  <c r="BK341"/>
  <c r="J852"/>
  <c r="BK237"/>
  <c r="BK982"/>
  <c r="J544"/>
  <c r="BK818"/>
  <c r="BK207"/>
  <c r="J965"/>
  <c r="F37"/>
  <c r="BK795"/>
  <c r="J444"/>
  <c r="BK530"/>
  <c r="BK1101"/>
  <c r="BK1153"/>
  <c r="BK390"/>
  <c r="BK1187"/>
  <c r="BK946"/>
  <c r="J880"/>
  <c r="J1130"/>
  <c r="BK453"/>
  <c r="BK1052"/>
  <c r="BK457"/>
  <c r="BK441"/>
  <c r="BK446"/>
  <c r="BK640"/>
  <c r="BK962"/>
  <c r="J827"/>
  <c r="BK1091"/>
  <c r="J108"/>
  <c r="J1192"/>
  <c r="J692"/>
  <c r="J453"/>
  <c r="BK685"/>
  <c r="J997"/>
  <c r="BK300"/>
  <c r="J258"/>
  <c r="J717"/>
  <c r="BK582"/>
  <c r="J129"/>
  <c r="J504"/>
  <c r="BK173"/>
  <c r="BK269"/>
  <c r="BK1178"/>
  <c r="J237"/>
  <c r="J1165"/>
  <c r="BK1081"/>
  <c r="BK715"/>
  <c r="BK694"/>
  <c r="J1116"/>
  <c r="J671"/>
  <c r="J486"/>
  <c r="BK692"/>
  <c r="BK905"/>
  <c r="J1101"/>
  <c r="J612"/>
  <c r="BK564"/>
  <c r="BK842"/>
  <c r="J1091"/>
  <c r="J812"/>
  <c r="J648"/>
  <c r="BK1134"/>
  <c r="J640"/>
  <c r="J814"/>
  <c r="BK1065"/>
  <c r="J582"/>
  <c r="J1040"/>
  <c r="BK284"/>
  <c r="BK1138"/>
  <c r="BK219"/>
  <c r="J660"/>
  <c r="BK1169"/>
  <c r="BK650"/>
  <c r="J678"/>
  <c r="BK1040"/>
  <c r="J907"/>
  <c r="BK972"/>
  <c r="BK251"/>
  <c r="BK863"/>
  <c r="J816"/>
  <c r="J1083"/>
  <c r="J216"/>
  <c r="BK1116"/>
  <c r="J895"/>
  <c r="J982"/>
  <c r="J382"/>
  <c r="BK1157"/>
  <c r="BK486"/>
  <c r="J851"/>
  <c r="J768"/>
  <c r="J1169"/>
  <c r="J949"/>
  <c r="BK196"/>
  <c r="BK626"/>
  <c r="J915"/>
  <c r="J834"/>
  <c r="J1187"/>
  <c r="J658"/>
  <c r="J1005"/>
  <c r="BK226"/>
  <c r="BK1130"/>
  <c r="BK276"/>
  <c r="BK612"/>
  <c r="J956"/>
  <c r="J797"/>
  <c r="J694"/>
  <c r="BK965"/>
  <c r="BK101"/>
  <c r="J865"/>
  <c r="J1157"/>
  <c r="J551"/>
  <c r="J1146"/>
  <c r="J284"/>
  <c r="BK258"/>
  <c r="J863"/>
  <c r="BK934"/>
  <c r="BK1122"/>
  <c r="BK1161"/>
  <c r="BK558"/>
  <c r="J441"/>
  <c r="J1153"/>
  <c r="BK834"/>
  <c r="BK827"/>
  <c r="F35"/>
  <c r="J979"/>
  <c r="BK444"/>
  <c r="J747"/>
  <c r="J564"/>
  <c r="J439"/>
  <c r="J457"/>
  <c r="J955"/>
  <c r="J558"/>
  <c r="J795"/>
  <c r="J1081"/>
  <c r="J244"/>
  <c r="J450"/>
  <c r="J150"/>
  <c r="BK597"/>
  <c i="1" r="AS54"/>
  <c i="2" r="J1138"/>
  <c r="J437"/>
  <c r="BK448"/>
  <c r="BK437"/>
  <c r="J685"/>
  <c r="BK812"/>
  <c r="BK404"/>
  <c r="J903"/>
  <c r="BK504"/>
  <c r="J251"/>
  <c r="J923"/>
  <c r="J269"/>
  <c r="BK544"/>
  <c r="J390"/>
  <c r="J537"/>
  <c r="BK816"/>
  <c r="BK858"/>
  <c r="J738"/>
  <c r="J1059"/>
  <c r="J946"/>
  <c r="J1178"/>
  <c r="J715"/>
  <c r="J1134"/>
  <c r="J196"/>
  <c r="J650"/>
  <c r="J530"/>
  <c r="BK537"/>
  <c r="J1013"/>
  <c r="J397"/>
  <c r="BK648"/>
  <c r="BK915"/>
  <c r="J1173"/>
  <c r="BK738"/>
  <c r="BK1059"/>
  <c r="BK204"/>
  <c r="BK1108"/>
  <c r="J473"/>
  <c r="BK658"/>
  <c r="J1108"/>
  <c r="BK843"/>
  <c r="J962"/>
  <c r="J626"/>
  <c r="BK851"/>
  <c r="BK1165"/>
  <c r="J357"/>
  <c r="BK717"/>
  <c r="J446"/>
  <c r="J972"/>
  <c r="J101"/>
  <c r="J300"/>
  <c r="BK573"/>
  <c r="BK1092"/>
  <c r="BK852"/>
  <c r="J820"/>
  <c r="BK997"/>
  <c r="BK150"/>
  <c r="J573"/>
  <c r="BK814"/>
  <c r="BK660"/>
  <c r="J858"/>
  <c r="BK216"/>
  <c r="BK1142"/>
  <c r="J219"/>
  <c r="BK1071"/>
  <c r="J1122"/>
  <c r="BK439"/>
  <c r="J204"/>
  <c r="BK1074"/>
  <c r="BK923"/>
  <c r="J448"/>
  <c r="BK319"/>
  <c r="J276"/>
  <c r="BK1115"/>
  <c r="J934"/>
  <c r="J33"/>
  <c l="1" r="R218"/>
  <c r="BK218"/>
  <c r="J218"/>
  <c r="J63"/>
  <c r="P436"/>
  <c r="BK456"/>
  <c r="BK981"/>
  <c r="J981"/>
  <c r="J71"/>
  <c r="BK107"/>
  <c r="J107"/>
  <c r="J62"/>
  <c r="BK436"/>
  <c r="J436"/>
  <c r="J64"/>
  <c r="P981"/>
  <c r="P107"/>
  <c r="R436"/>
  <c r="R981"/>
  <c r="T1152"/>
  <c r="T456"/>
  <c r="T455"/>
  <c r="R948"/>
  <c r="T1073"/>
  <c r="P1152"/>
  <c r="T107"/>
  <c r="P862"/>
  <c r="T948"/>
  <c r="P964"/>
  <c r="R964"/>
  <c r="BK1133"/>
  <c r="J1133"/>
  <c r="J74"/>
  <c r="R107"/>
  <c r="R99"/>
  <c r="T436"/>
  <c r="R862"/>
  <c r="P1073"/>
  <c r="BK1152"/>
  <c r="J1152"/>
  <c r="J75"/>
  <c r="R1177"/>
  <c r="T218"/>
  <c r="BK862"/>
  <c r="J862"/>
  <c r="J68"/>
  <c r="P948"/>
  <c r="BK1073"/>
  <c r="J1073"/>
  <c r="J72"/>
  <c r="P1133"/>
  <c r="T1177"/>
  <c r="R456"/>
  <c r="R455"/>
  <c r="BK948"/>
  <c r="J948"/>
  <c r="J69"/>
  <c r="BK964"/>
  <c r="J964"/>
  <c r="J70"/>
  <c r="T964"/>
  <c r="R1133"/>
  <c r="P1177"/>
  <c r="P456"/>
  <c r="P455"/>
  <c r="T981"/>
  <c r="R1152"/>
  <c r="P218"/>
  <c r="T862"/>
  <c r="R1073"/>
  <c r="T1133"/>
  <c r="T1132"/>
  <c r="BK1177"/>
  <c r="J1177"/>
  <c r="J76"/>
  <c r="BK452"/>
  <c r="J452"/>
  <c r="J65"/>
  <c r="BK100"/>
  <c r="J100"/>
  <c r="J61"/>
  <c r="BK1191"/>
  <c r="J1191"/>
  <c r="J78"/>
  <c r="BK1186"/>
  <c r="J1186"/>
  <c r="J77"/>
  <c r="J92"/>
  <c r="BF129"/>
  <c r="BF251"/>
  <c r="BF276"/>
  <c r="BF397"/>
  <c r="BF450"/>
  <c r="BF558"/>
  <c r="BF564"/>
  <c r="BF640"/>
  <c r="BF648"/>
  <c r="BF650"/>
  <c r="BF678"/>
  <c r="BF694"/>
  <c r="BF738"/>
  <c r="BF768"/>
  <c r="BF814"/>
  <c r="BF816"/>
  <c r="BF818"/>
  <c r="BF863"/>
  <c r="BF865"/>
  <c r="BF895"/>
  <c r="BF949"/>
  <c r="BF956"/>
  <c i="1" r="BB55"/>
  <c r="BC55"/>
  <c i="2" r="F55"/>
  <c r="BF108"/>
  <c r="BF150"/>
  <c r="BF196"/>
  <c r="BF204"/>
  <c r="BF207"/>
  <c r="BF219"/>
  <c r="BF237"/>
  <c r="BF382"/>
  <c r="BF446"/>
  <c r="BF523"/>
  <c r="BF551"/>
  <c r="BF573"/>
  <c r="BF582"/>
  <c r="BF597"/>
  <c r="BF612"/>
  <c r="BF626"/>
  <c r="BF692"/>
  <c r="BF795"/>
  <c r="BF812"/>
  <c r="BF907"/>
  <c r="BF923"/>
  <c r="BF955"/>
  <c r="BF962"/>
  <c r="BF972"/>
  <c r="BF1013"/>
  <c r="BF1040"/>
  <c r="BF1059"/>
  <c r="BF1083"/>
  <c r="BF1138"/>
  <c r="BF1142"/>
  <c r="BF1161"/>
  <c r="BF1165"/>
  <c r="BF1169"/>
  <c r="BF1182"/>
  <c r="BF1187"/>
  <c r="E48"/>
  <c r="J95"/>
  <c i="1" r="AV55"/>
  <c i="2" r="BF101"/>
  <c r="BF244"/>
  <c r="BF258"/>
  <c r="BF300"/>
  <c r="BF319"/>
  <c r="BF341"/>
  <c r="BF390"/>
  <c r="BF439"/>
  <c r="BF441"/>
  <c r="BF444"/>
  <c r="BF473"/>
  <c r="BF530"/>
  <c r="BF747"/>
  <c r="BF797"/>
  <c r="BF820"/>
  <c r="BF842"/>
  <c r="BF858"/>
  <c r="BF880"/>
  <c r="BF905"/>
  <c r="BF1192"/>
  <c i="1" r="AZ55"/>
  <c i="2" r="BF173"/>
  <c r="BF216"/>
  <c r="BF226"/>
  <c r="BF269"/>
  <c r="BF284"/>
  <c r="BF357"/>
  <c r="BF374"/>
  <c r="BF404"/>
  <c r="BF437"/>
  <c r="BF448"/>
  <c r="BF453"/>
  <c r="BF457"/>
  <c r="BF486"/>
  <c r="BF504"/>
  <c r="BF537"/>
  <c r="BF544"/>
  <c r="BF658"/>
  <c r="BF660"/>
  <c r="BF671"/>
  <c r="BF685"/>
  <c r="BF715"/>
  <c r="BF717"/>
  <c r="BF827"/>
  <c r="BF834"/>
  <c r="BF843"/>
  <c r="BF851"/>
  <c r="BF852"/>
  <c r="BF860"/>
  <c r="BF903"/>
  <c r="BF915"/>
  <c r="BF934"/>
  <c r="BF946"/>
  <c r="BF965"/>
  <c r="BF979"/>
  <c r="BF982"/>
  <c r="BF997"/>
  <c r="BF1005"/>
  <c r="BF1052"/>
  <c r="BF1065"/>
  <c r="BF1071"/>
  <c r="BF1074"/>
  <c r="BF1081"/>
  <c r="BF1091"/>
  <c r="BF1092"/>
  <c r="BF1101"/>
  <c r="BF1108"/>
  <c r="BF1115"/>
  <c r="BF1116"/>
  <c r="BF1122"/>
  <c r="BF1130"/>
  <c r="BF1134"/>
  <c r="BF1146"/>
  <c r="BF1153"/>
  <c r="BF1157"/>
  <c r="BF1173"/>
  <c r="BF1178"/>
  <c i="1" r="BD55"/>
  <c r="BC54"/>
  <c r="W32"/>
  <c r="BB54"/>
  <c r="W31"/>
  <c r="AZ54"/>
  <c r="W29"/>
  <c r="BD54"/>
  <c r="W33"/>
  <c i="2" l="1" r="P1132"/>
  <c r="P99"/>
  <c r="P98"/>
  <c i="1" r="AU55"/>
  <c i="2" r="T99"/>
  <c r="T98"/>
  <c r="R1132"/>
  <c r="R98"/>
  <c r="BK455"/>
  <c r="J455"/>
  <c r="J66"/>
  <c r="BK99"/>
  <c r="J99"/>
  <c r="J60"/>
  <c r="BK1132"/>
  <c r="J1132"/>
  <c r="J73"/>
  <c r="J456"/>
  <c r="J67"/>
  <c i="1" r="AU54"/>
  <c r="AX54"/>
  <c r="AY54"/>
  <c r="AV54"/>
  <c r="AK29"/>
  <c i="2" r="J34"/>
  <c i="1" r="AW55"/>
  <c r="AT55"/>
  <c i="2" r="F34"/>
  <c i="1" r="BA55"/>
  <c r="BA54"/>
  <c r="W30"/>
  <c i="2" l="1" r="BK98"/>
  <c r="J98"/>
  <c r="J59"/>
  <c i="1" r="AW54"/>
  <c r="AK30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<sst xmlns="http://schemas.openxmlformats.org/spreadsheetml/2006/main">
  <si>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</si>
  <si>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</si>
  <si>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</si>
  <si>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</si>
  <si>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</si>
  <si>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{593a833c-da15-4c8a-b4da-d5302be1b4ac}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</si>
  <si>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</si>
  <si>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</si>
  <si>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</si>
  <si>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</si>
  <si>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</si>
  <si>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</si>
  <si>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</si>
  <si>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</si>
  <si>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2501-12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</si>
  <si>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</si>
  <si>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</si>
  <si>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BD Botanická 835/66 Brno</t>
  </si>
  <si>
    <t>KSO:</t>
  </si>
  <si>
    <t>803 5</t>
  </si>
  <si>
    <t>CC-CZ:</t>
  </si>
  <si>
    <t/>
  </si>
  <si>
    <t>Místo:</t>
  </si>
  <si>
    <t>Brno</t>
  </si>
  <si>
    <t>Datum:</t>
  </si>
  <si>
    <t>31. 1. 2025</t>
  </si>
  <si>
    <t>CZ-CPV:</t>
  </si>
  <si>
    <t>45000000-7</t>
  </si>
  <si>
    <t>Zadavatel:</t>
  </si>
  <si>
    <t>IČ:</t>
  </si>
  <si>
    <t>Statutární město Brno</t>
  </si>
  <si>
    <t>DIČ:</t>
  </si>
  <si>
    <t>Uchazeč:</t>
  </si>
  <si>
    <t>Vyplň údaj</t>
  </si>
  <si>
    <t>Projektant:</t>
  </si>
  <si>
    <t>Ing. Adam Běťák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</si>
  <si>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</si>
  <si>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</si>
  <si>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</si>
  <si>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</si>
  <si>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</si>
  <si>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</si>
  <si>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</si>
  <si>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</si>
  <si>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</si>
  <si>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</si>
  <si>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</si>
  <si>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</si>
  <si>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</si>
  <si>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</si>
  <si>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</si>
  <si>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</si>
  <si>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</si>
  <si>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</si>
  <si>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</si>
  <si>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</si>
  <si>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</si>
  <si>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</si>
  <si>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</si>
  <si>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</si>
  <si>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</si>
  <si>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</si>
  <si>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</si>
  <si>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</si>
  <si>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</si>
  <si>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</si>
  <si>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</si>
  <si>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</si>
  <si>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</si>
  <si>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</si>
  <si>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</si>
  <si>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</si>
  <si>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</si>
  <si>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</si>
  <si>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</si>
  <si>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</si>
  <si>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</si>
  <si>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</si>
  <si>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</si>
  <si>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</si>
  <si>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</si>
  <si>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Terasa</t>
  </si>
  <si>
    <t>STA</t>
  </si>
  <si>
    <t>1</t>
  </si>
  <si>
    <t>{1bcd5227-65d6-41a0-8887-c8620345cdb6}</t>
  </si>
  <si>
    <t>A</t>
  </si>
  <si>
    <t>Detail A - vstup na terasu</t>
  </si>
  <si>
    <t>m</t>
  </si>
  <si>
    <t>2,57</t>
  </si>
  <si>
    <t>3</t>
  </si>
  <si>
    <t>S01N</t>
  </si>
  <si>
    <t>Skladba S01n</t>
  </si>
  <si>
    <t>m2</t>
  </si>
  <si>
    <t>52,332</t>
  </si>
  <si>
    <t>KRYCÍ LIST SOUPISU PRACÍ</t>
  </si>
  <si>
    <t>S01</t>
  </si>
  <si>
    <t>Skladba S01</t>
  </si>
  <si>
    <t>26,104</t>
  </si>
  <si>
    <t>Detail D - vytažení na stěnu</t>
  </si>
  <si>
    <t>10,94</t>
  </si>
  <si>
    <t>S02</t>
  </si>
  <si>
    <t>Skladba S02</t>
  </si>
  <si>
    <t>26,228</t>
  </si>
  <si>
    <t>B</t>
  </si>
  <si>
    <t>Detail B - pojistný přepad</t>
  </si>
  <si>
    <t>kus</t>
  </si>
  <si>
    <t>2</t>
  </si>
  <si>
    <t>Objekt:</t>
  </si>
  <si>
    <t>C</t>
  </si>
  <si>
    <t>Detail C - chrlič</t>
  </si>
  <si>
    <t>SO 01 - Terasa</t>
  </si>
  <si>
    <t>R</t>
  </si>
  <si>
    <t>Římsa</t>
  </si>
  <si>
    <t>23,15</t>
  </si>
  <si>
    <t>L</t>
  </si>
  <si>
    <t>Lešení</t>
  </si>
  <si>
    <t>398,417</t>
  </si>
  <si>
    <t>LM</t>
  </si>
  <si>
    <t>Lešení - pronájem</t>
  </si>
  <si>
    <t>měs.</t>
  </si>
  <si>
    <t>Z</t>
  </si>
  <si>
    <t>Koruna zábradlí</t>
  </si>
  <si>
    <t>21,63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</si>
  <si>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</si>
  <si>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</si>
  <si>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</si>
  <si>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</si>
  <si>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</si>
  <si>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</si>
  <si>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</si>
  <si>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</si>
  <si>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</si>
  <si>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</si>
  <si>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</si>
  <si>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</si>
  <si>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</si>
  <si>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</si>
  <si>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</si>
  <si>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</si>
  <si>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</si>
  <si>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</si>
  <si>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</si>
  <si>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</si>
  <si>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</si>
  <si>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</si>
  <si>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</si>
  <si>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</si>
  <si>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</si>
  <si>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</si>
  <si>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</si>
  <si>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</si>
  <si>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</si>
  <si>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</si>
  <si>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</si>
  <si>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</si>
  <si>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</si>
  <si>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</si>
  <si>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</si>
  <si>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</si>
  <si>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</si>
  <si>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</si>
  <si>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</si>
  <si>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</si>
  <si>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</si>
  <si>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310271015</t>
  </si>
  <si>
    <t>Zazdívka otvorů ve zdivu nadzákladovém pórobetonovými tvárnicemi plochy do 1 m2, tl. zdiva 200 mm, pevnost tvárnic přes P2 do P4</t>
  </si>
  <si>
    <t>CS ÚRS 2024 02</t>
  </si>
  <si>
    <t>4</t>
  </si>
  <si>
    <t>-1834991060</t>
  </si>
  <si>
    <t>Online PSC</t>
  </si>
  <si>
    <t>https://podminky.urs.cz/item/CS_URS_2024_02/310271015</t>
  </si>
  <si>
    <t>VV</t>
  </si>
  <si>
    <t>Dle projektové dokumentace a technické zprávy</t>
  </si>
  <si>
    <t>viz D.1.1.3.2 a výkresy příslušných detailů</t>
  </si>
  <si>
    <t>0,3*(1,575*2*2+1,5*7)</t>
  </si>
  <si>
    <t>Součet</t>
  </si>
  <si>
    <t>6</t>
  </si>
  <si>
    <t>Úpravy povrchů, podlahy a osazování výplní</t>
  </si>
  <si>
    <t>622135001</t>
  </si>
  <si>
    <t>Vyrovnání nerovností podkladu vnějších omítaných ploch maltou, tl. do 10 mm vápenocementovou stěn</t>
  </si>
  <si>
    <t>-1880827048</t>
  </si>
  <si>
    <t>https://podminky.urs.cz/item/CS_URS_2024_02/622135001</t>
  </si>
  <si>
    <t>A*(0,28+0,125)</t>
  </si>
  <si>
    <t>D*0,55</t>
  </si>
  <si>
    <t>Z*(0,475+0,1)</t>
  </si>
  <si>
    <t>FIG</t>
  </si>
  <si>
    <t>Rozpad figury: A</t>
  </si>
  <si>
    <t>viz D.1.1.3.2 a výkres příslušného detailu</t>
  </si>
  <si>
    <t>1,32+1,25</t>
  </si>
  <si>
    <t>Rozpad figury: D</t>
  </si>
  <si>
    <t>viz D.1.1.32 a výkres příslušného detailu</t>
  </si>
  <si>
    <t>12,61-A+0,225*2*2</t>
  </si>
  <si>
    <t>Rozpad figury: Z</t>
  </si>
  <si>
    <t>viz D.1.1.3.2 a D.1.1.3.3 poznámka"2"</t>
  </si>
  <si>
    <t>4,33*2+12,97</t>
  </si>
  <si>
    <t>R632450122</t>
  </si>
  <si>
    <t>Potěr cementový vyrovnávací ze suchých směsí v pásu o průměrné (střední) tl. přes 20 do 30 mm - materiál ve specifikaci</t>
  </si>
  <si>
    <t>R - položka</t>
  </si>
  <si>
    <t>-22893306</t>
  </si>
  <si>
    <t>specifikace potěrů uvedena ve výkresech detailů</t>
  </si>
  <si>
    <t>Z*0,25</t>
  </si>
  <si>
    <t>R*(0,45+0,16+0,15)</t>
  </si>
  <si>
    <t>A*0,135</t>
  </si>
  <si>
    <t>Rozpad figury: R</t>
  </si>
  <si>
    <t>viz D.1.1.3.2 a výkres detailu B a detailu C</t>
  </si>
  <si>
    <t>12,97+2*5,09</t>
  </si>
  <si>
    <t>M</t>
  </si>
  <si>
    <t>R3320100179</t>
  </si>
  <si>
    <t>cementová, polymerem modifikovaná jemná malta, pro sjednocení povrchu opravované konstrukce</t>
  </si>
  <si>
    <t>kg</t>
  </si>
  <si>
    <t>8</t>
  </si>
  <si>
    <t>160358370</t>
  </si>
  <si>
    <t>P</t>
  </si>
  <si>
    <t>Poznámka k položce:_x000d_
1-komponentní cemen-_x000d_
tová, polymerem modifikovaná jemná malta, která_x000d_
splňuje požadavky třídy R2 dle ČSN EN 1504-3: Výrob-_x000d_
ky a systémy pro ochranu a opravu betonových kon-_x000d_
strukcí – část 3: Opravy se statickou funkcí a bez static-_x000d_
ké funkce._x000d_
max. tl.5 mm</t>
  </si>
  <si>
    <t>23,349*9,5 'Přepočtené koeficientem množství</t>
  </si>
  <si>
    <t>5</t>
  </si>
  <si>
    <t>R3320100181</t>
  </si>
  <si>
    <t>cementová opravná malta, pro doplnění původního tvaru betonových nebo železobetonových konstrukcí</t>
  </si>
  <si>
    <t>2059782534</t>
  </si>
  <si>
    <t>Poznámka k položce:_x000d_
1-komponentní ce-_x000d_
mentová reprofilační malta splňující požadavky třídy_x000d_
R4 dle normy ČSN EN 1504-3: Výrobky a systémy pro_x000d_
ochranu a opravu betonových konstrukcí – část 3:_x000d_
Opravy se statickou funkcí a bez statické funkce.</t>
  </si>
  <si>
    <t>23,349*47,5 'Přepočtené koeficientem množství</t>
  </si>
  <si>
    <t>R632450132</t>
  </si>
  <si>
    <t>Vyrovnávací cementový potěr tl přes 20 do 30 mm ze suchých směsí provedený v ploše - materiál ve specifikaci</t>
  </si>
  <si>
    <t>-1069075190</t>
  </si>
  <si>
    <t>potěr rychletuhnoucí vyztužený vlákny</t>
  </si>
  <si>
    <t>Rozpad figury: S01N</t>
  </si>
  <si>
    <t>viz D.1.1.3.2</t>
  </si>
  <si>
    <t>4,15*12,61</t>
  </si>
  <si>
    <t>7</t>
  </si>
  <si>
    <t>R1620150060</t>
  </si>
  <si>
    <t>potěr cementový vyztužený vlákny</t>
  </si>
  <si>
    <t>833187079</t>
  </si>
  <si>
    <t>Poznámka k položce:_x000d_
vyztužený vlákny, rychletvrdnoucí, pro provádění vyrovnávacích vrstev připojených potěrů v tl. 15–100 mm, do interiéru i exteriéru, pevnost 30 MPa, zrnitost 4 mm, spotřeba 18–21 kg/m2/10 mm</t>
  </si>
  <si>
    <t>52,332*55 'Přepočtené koeficientem množství</t>
  </si>
  <si>
    <t>636311114</t>
  </si>
  <si>
    <t>Kladení dlažby z betonových dlaždic na sucho na terče z umělé hmoty o rozměru dlažby 40x40 cm, o výšce terče přes 100 do 150 mm</t>
  </si>
  <si>
    <t>1815440055</t>
  </si>
  <si>
    <t>https://podminky.urs.cz/item/CS_URS_2024_02/636311114</t>
  </si>
  <si>
    <t>vč.dorazových klipů K3</t>
  </si>
  <si>
    <t>9</t>
  </si>
  <si>
    <t>59246002</t>
  </si>
  <si>
    <t>dlažba plošná terasová betonová 400x400mm tl 40mm</t>
  </si>
  <si>
    <t>-2109587438</t>
  </si>
  <si>
    <t>52,332*1,02 'Přepočtené koeficientem množství</t>
  </si>
  <si>
    <t>Ostatní konstrukce a práce, bourání</t>
  </si>
  <si>
    <t>10</t>
  </si>
  <si>
    <t>941111112</t>
  </si>
  <si>
    <t>Lešení řadové trubkové lehké pracovní s podlahami s provozním zatížením tř. 3 do 200 kg/m2 šířky tř. W06 od 0,6 do 0,9 m výšky přes 10 do 25 m montáž</t>
  </si>
  <si>
    <t>-620086406</t>
  </si>
  <si>
    <t>https://podminky.urs.cz/item/CS_URS_2024_02/941111112</t>
  </si>
  <si>
    <t>Rozpad figury: L</t>
  </si>
  <si>
    <t>16,02*(5,19*2+14,49)</t>
  </si>
  <si>
    <t>11</t>
  </si>
  <si>
    <t>941111212</t>
  </si>
  <si>
    <t>Lešení řadové trubkové lehké pracovní s podlahami s provozním zatížením tř. 3 do 200 kg/m2 šířky tř. W06 od 0,6 do 0,9 m výšky přes 10 do 25 m příplatek k ceně za každý den použití</t>
  </si>
  <si>
    <t>1493515621</t>
  </si>
  <si>
    <t>https://podminky.urs.cz/item/CS_URS_2024_02/941111212</t>
  </si>
  <si>
    <t>L*LM*31</t>
  </si>
  <si>
    <t>Rozpad figury: LM</t>
  </si>
  <si>
    <t>941111322</t>
  </si>
  <si>
    <t>Odborná prohlídka lešení řadového trubkového lehkého pracovního s podlahami s provozním zatížením tř. 3 do 200 kg/m2 šířky tř. W06 až W12 od 0,6 m do 1,5 m výšky do 25 m, celkové plochy přes 500 do 2 000 m2 zakrytého sítí</t>
  </si>
  <si>
    <t>-1293597421</t>
  </si>
  <si>
    <t>https://podminky.urs.cz/item/CS_URS_2024_02/941111322</t>
  </si>
  <si>
    <t>13</t>
  </si>
  <si>
    <t>941111812</t>
  </si>
  <si>
    <t>Lešení řadové trubkové lehké pracovní s podlahami s provozním zatížením tř. 3 do 200 kg/m2 šířky tř. W06 od 0,6 do 0,9 m výšky přes 10 do 25 m demontáž</t>
  </si>
  <si>
    <t>-2105595893</t>
  </si>
  <si>
    <t>https://podminky.urs.cz/item/CS_URS_2024_02/941111812</t>
  </si>
  <si>
    <t>14</t>
  </si>
  <si>
    <t>944511111</t>
  </si>
  <si>
    <t>Síť ochranná zavěšená na konstrukci lešení z textilie z umělých vláken montáž</t>
  </si>
  <si>
    <t>-516929908</t>
  </si>
  <si>
    <t>https://podminky.urs.cz/item/CS_URS_2024_02/944511111</t>
  </si>
  <si>
    <t>15</t>
  </si>
  <si>
    <t>944511211</t>
  </si>
  <si>
    <t>Síť ochranná zavěšená na konstrukci lešení z textilie z umělých vláken příplatek k ceně za každý den použití</t>
  </si>
  <si>
    <t>-1790572092</t>
  </si>
  <si>
    <t>https://podminky.urs.cz/item/CS_URS_2024_02/944511211</t>
  </si>
  <si>
    <t>16</t>
  </si>
  <si>
    <t>944511811</t>
  </si>
  <si>
    <t>Síť ochranná zavěšená na konstrukci lešení z textilie z umělých vláken demontáž</t>
  </si>
  <si>
    <t>-1916665550</t>
  </si>
  <si>
    <t>https://podminky.urs.cz/item/CS_URS_2024_02/944511811</t>
  </si>
  <si>
    <t>17</t>
  </si>
  <si>
    <t>952901111</t>
  </si>
  <si>
    <t>Vyčištění budov nebo objektů před předáním do užívání budov bytové nebo občanské výstavby, světlé výšky podlaží do 4 m</t>
  </si>
  <si>
    <t>-1163406380</t>
  </si>
  <si>
    <t>https://podminky.urs.cz/item/CS_URS_2024_02/952901111</t>
  </si>
  <si>
    <t>18</t>
  </si>
  <si>
    <t>965041341</t>
  </si>
  <si>
    <t>Bourání mazanin škvárobetonových tl. do 100 mm, plochy přes 4 m2</t>
  </si>
  <si>
    <t>m3</t>
  </si>
  <si>
    <t>1378800556</t>
  </si>
  <si>
    <t>https://podminky.urs.cz/item/CS_URS_2024_02/965041341</t>
  </si>
  <si>
    <t>škvárobeton 40-90 mm prům.65 mm</t>
  </si>
  <si>
    <t>S01*0,065</t>
  </si>
  <si>
    <t>S02*0,065</t>
  </si>
  <si>
    <t>Rozpad figury: S01</t>
  </si>
  <si>
    <t>viz D.1.1.3.1</t>
  </si>
  <si>
    <t>4,15*6,29</t>
  </si>
  <si>
    <t>Rozpad figury: S02</t>
  </si>
  <si>
    <t>4,15*6,32</t>
  </si>
  <si>
    <t>19</t>
  </si>
  <si>
    <t>965043341</t>
  </si>
  <si>
    <t>Bourání mazanin betonových s potěrem nebo teracem tl. do 100 mm, plochy přes 4 m2</t>
  </si>
  <si>
    <t>61987621</t>
  </si>
  <si>
    <t>https://podminky.urs.cz/item/CS_URS_2024_02/965043341</t>
  </si>
  <si>
    <t>betonová mazanina tl. 65 mm</t>
  </si>
  <si>
    <t>cementový potěr se svařovanou sítí 45-65 mm (prům.55 mm)</t>
  </si>
  <si>
    <t>S01*0,055</t>
  </si>
  <si>
    <t>S02*0,055</t>
  </si>
  <si>
    <t>20</t>
  </si>
  <si>
    <t>965045112</t>
  </si>
  <si>
    <t>Bourání potěrů tl. do 50 mm cementových nebo pískocementových, plochy do 4 m2</t>
  </si>
  <si>
    <t>-1371265378</t>
  </si>
  <si>
    <t>https://podminky.urs.cz/item/CS_URS_2024_02/965045112</t>
  </si>
  <si>
    <t>bourání původních spádových potěrů</t>
  </si>
  <si>
    <t>965049111</t>
  </si>
  <si>
    <t>Bourání mazanin Příplatek k cenám za bourání mazanin betonových se svařovanou sítí, tl. do 100 mm</t>
  </si>
  <si>
    <t>1480989615</t>
  </si>
  <si>
    <t>https://podminky.urs.cz/item/CS_URS_2024_02/965049111</t>
  </si>
  <si>
    <t>22</t>
  </si>
  <si>
    <t>965081213</t>
  </si>
  <si>
    <t>Bourání podlah z dlaždic bez podkladního lože nebo mazaniny, s jakoukoliv výplní spár keramických nebo xylolitových tl. do 10 mm, plochy přes 1 m2</t>
  </si>
  <si>
    <t>-1906306188</t>
  </si>
  <si>
    <t>https://podminky.urs.cz/item/CS_URS_2024_02/965081213</t>
  </si>
  <si>
    <t>keramická dlažba tl.8 mm + lepidlo (včetně hydroizolační stěrky)</t>
  </si>
  <si>
    <t>keramická dlažba tl.8 mm + lepidlo</t>
  </si>
  <si>
    <t>23</t>
  </si>
  <si>
    <t>974031167</t>
  </si>
  <si>
    <t>Vysekání rýh ve zdivu cihelném na maltu vápennou nebo vápenocementovou do hl. 150 mm a šířky do 300 mm</t>
  </si>
  <si>
    <t>-338515552</t>
  </si>
  <si>
    <t>https://podminky.urs.cz/item/CS_URS_2024_02/974031167</t>
  </si>
  <si>
    <t>C*0,5</t>
  </si>
  <si>
    <t>Rozpad figury: C</t>
  </si>
  <si>
    <t>1+1</t>
  </si>
  <si>
    <t>24</t>
  </si>
  <si>
    <t>974031169</t>
  </si>
  <si>
    <t>Vysekání rýh ve zdivu cihelném na maltu vápennou nebo vápenocementovou do hl. 150 mm a šířky Příplatek k ceně -1167 za každých dalších 100 mm šířky rýhy hl. do 150 mm</t>
  </si>
  <si>
    <t>2068623224</t>
  </si>
  <si>
    <t>https://podminky.urs.cz/item/CS_URS_2024_02/974031169</t>
  </si>
  <si>
    <t>C*0,5*2</t>
  </si>
  <si>
    <t>25</t>
  </si>
  <si>
    <t>993111111</t>
  </si>
  <si>
    <t>Dovoz a odvoz lešení včetně naložení a složení řadového, na vzdálenost do 10 km</t>
  </si>
  <si>
    <t>1868849959</t>
  </si>
  <si>
    <t>https://podminky.urs.cz/item/CS_URS_2024_02/993111111</t>
  </si>
  <si>
    <t>26</t>
  </si>
  <si>
    <t>993111119</t>
  </si>
  <si>
    <t>Dovoz a odvoz lešení včetně naložení a složení řadového, na vzdálenost Příplatek k ceně za každých dalších i započatých 10 km přes 10 km</t>
  </si>
  <si>
    <t>-1215392961</t>
  </si>
  <si>
    <t>https://podminky.urs.cz/item/CS_URS_2024_02/993111119</t>
  </si>
  <si>
    <t>27</t>
  </si>
  <si>
    <t>R95292121</t>
  </si>
  <si>
    <t>Očištění povrchu kartáči</t>
  </si>
  <si>
    <t>-2024836450</t>
  </si>
  <si>
    <t>A*(0,35+0,15)</t>
  </si>
  <si>
    <t>Z*0,275</t>
  </si>
  <si>
    <t>R*0,76</t>
  </si>
  <si>
    <t>997</t>
  </si>
  <si>
    <t>Přesun sutě</t>
  </si>
  <si>
    <t>28</t>
  </si>
  <si>
    <t>997013155</t>
  </si>
  <si>
    <t>Vnitrostaveništní doprava suti a vybouraných hmot vodorovně do 50 m s naložením s omezením mechanizace pro budovy a haly výšky přes 15 do 18 m</t>
  </si>
  <si>
    <t>t</t>
  </si>
  <si>
    <t>-1053076091</t>
  </si>
  <si>
    <t>https://podminky.urs.cz/item/CS_URS_2024_02/997013155</t>
  </si>
  <si>
    <t>29</t>
  </si>
  <si>
    <t>997013501</t>
  </si>
  <si>
    <t>Odvoz suti a vybouraných hmot na skládku nebo meziskládku se složením, na vzdálenost do 1 km</t>
  </si>
  <si>
    <t>1917972598</t>
  </si>
  <si>
    <t>https://podminky.urs.cz/item/CS_URS_2024_02/997013501</t>
  </si>
  <si>
    <t>30</t>
  </si>
  <si>
    <t>997013509</t>
  </si>
  <si>
    <t>Odvoz suti a vybouraných hmot na skládku nebo meziskládku se složením, na vzdálenost Příplatek k ceně za každý další započatý 1 km přes 1 km</t>
  </si>
  <si>
    <t>-1936666393</t>
  </si>
  <si>
    <t>https://podminky.urs.cz/item/CS_URS_2024_02/997013509</t>
  </si>
  <si>
    <t>40,991*19 'Přepočtené koeficientem množství</t>
  </si>
  <si>
    <t>31</t>
  </si>
  <si>
    <t>997013814</t>
  </si>
  <si>
    <t>Poplatek za uložení stavebního odpadu na skládce (skládkovné) z izolačních materiálů zatříděného do Katalogu odpadů pod kódem 17 06 04</t>
  </si>
  <si>
    <t>1218379296</t>
  </si>
  <si>
    <t>https://podminky.urs.cz/item/CS_URS_2024_02/997013814</t>
  </si>
  <si>
    <t>32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</si>
  <si>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</si>
  <si>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</si>
  <si>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801920599</t>
  </si>
  <si>
    <t>https://podminky.urs.cz/item/CS_URS_2024_02/997013869</t>
  </si>
  <si>
    <t>33</t>
  </si>
  <si>
    <t>997013871</t>
  </si>
  <si>
    <t>Poplatek za uložení stavebního odpadu na recyklační skládce (skládkovné) směsného stavebního a demoličního zatříděného do Katalogu odpadů pod kódem 17 09 04</t>
  </si>
  <si>
    <t>12447297</t>
  </si>
  <si>
    <t>https://podminky.urs.cz/item/CS_URS_2024_02/997013871</t>
  </si>
  <si>
    <t>34</t>
  </si>
  <si>
    <t>997013873</t>
  </si>
  <si>
    <t>Poplatek za uložení stavebního odpadu na recyklační skládce (skládkovné) zeminy a kamení zatříděného do Katalogu odpadů pod kódem 17 05 04</t>
  </si>
  <si>
    <t>406174323</t>
  </si>
  <si>
    <t>https://podminky.urs.cz/item/CS_URS_2024_02/997013873</t>
  </si>
  <si>
    <t>998</t>
  </si>
  <si>
    <t>Přesun hmot</t>
  </si>
  <si>
    <t>35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</si>
  <si>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</si>
  <si>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</si>
  <si>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1433926194</t>
  </si>
  <si>
    <t>https://podminky.urs.cz/item/CS_URS_2024_02/998011003</t>
  </si>
  <si>
    <t>PSV</t>
  </si>
  <si>
    <t>Práce a dodávky PSV</t>
  </si>
  <si>
    <t>712</t>
  </si>
  <si>
    <t>Povlakové krytiny</t>
  </si>
  <si>
    <t>36</t>
  </si>
  <si>
    <t>712300843</t>
  </si>
  <si>
    <t>Ostatní práce při odstranění povlakové krytiny střech plochých do 10° zbytkového asfaltového pásu odsekáním</t>
  </si>
  <si>
    <t>-1083164752</t>
  </si>
  <si>
    <t>https://podminky.urs.cz/item/CS_URS_2024_02/712300843</t>
  </si>
  <si>
    <t>2xoxidovaný asfaltový pás - litý asfalt</t>
  </si>
  <si>
    <t>2*S01</t>
  </si>
  <si>
    <t>2*S02</t>
  </si>
  <si>
    <t>37</t>
  </si>
  <si>
    <t>712300854</t>
  </si>
  <si>
    <t>Ostatní práce při odstranění povlakové krytiny střech plochých do 10° lišt poplastovaných</t>
  </si>
  <si>
    <t>-838510259</t>
  </si>
  <si>
    <t>https://podminky.urs.cz/item/CS_URS_2024_02/712300854</t>
  </si>
  <si>
    <t>D+Z</t>
  </si>
  <si>
    <t>38</t>
  </si>
  <si>
    <t>712340831</t>
  </si>
  <si>
    <t>Odstranění povlakové krytiny střech plochých do 10° z přitavených pásů NAIP v plné ploše jednovrstvé</t>
  </si>
  <si>
    <t>1318266109</t>
  </si>
  <si>
    <t>https://podminky.urs.cz/item/CS_URS_2024_02/712340831</t>
  </si>
  <si>
    <t>2xoxidovaný asfaltový pás</t>
  </si>
  <si>
    <t>1xNAIP</t>
  </si>
  <si>
    <t>39</t>
  </si>
  <si>
    <t>712361801</t>
  </si>
  <si>
    <t>Odstranění povlakové krytiny střech plochých do 10° z fólií položenou volně se svařovanými nebo lepenými spoji</t>
  </si>
  <si>
    <t>-2127889751</t>
  </si>
  <si>
    <t>https://podminky.urs.cz/item/CS_URS_2024_02/712361801</t>
  </si>
  <si>
    <t>PVC folie</t>
  </si>
  <si>
    <t>S01+S02</t>
  </si>
  <si>
    <t>PE folie</t>
  </si>
  <si>
    <t>geotextilie</t>
  </si>
  <si>
    <t>40</t>
  </si>
  <si>
    <t>712363352</t>
  </si>
  <si>
    <t>Povlakové krytiny střech plochých do 10° z tvarovaných poplastovaných lišt pro mPVC vnitřní koutová lišta rš 100 mm</t>
  </si>
  <si>
    <t>-2057019394</t>
  </si>
  <si>
    <t>https://podminky.urs.cz/item/CS_URS_2024_02/712363352</t>
  </si>
  <si>
    <t xml:space="preserve">viz D.1.1.3.9 </t>
  </si>
  <si>
    <t>K1</t>
  </si>
  <si>
    <t>54</t>
  </si>
  <si>
    <t>41</t>
  </si>
  <si>
    <t>712363354</t>
  </si>
  <si>
    <t>Povlakové krytiny střech plochých do 10° z tvarovaných poplastovaných lišt pro mPVC stěnová lišta vyhnutá rš 71 mm</t>
  </si>
  <si>
    <t>1267553506</t>
  </si>
  <si>
    <t>https://podminky.urs.cz/item/CS_URS_2024_02/712363354</t>
  </si>
  <si>
    <t>K5</t>
  </si>
  <si>
    <t>42</t>
  </si>
  <si>
    <t>712363355</t>
  </si>
  <si>
    <t>Povlakové krytiny střech plochých do 10° z tvarovaných poplastovaných lišt pro mPVC okapnice rš 150 mm</t>
  </si>
  <si>
    <t>-729017798</t>
  </si>
  <si>
    <t>https://podminky.urs.cz/item/CS_URS_2024_02/712363355</t>
  </si>
  <si>
    <t>K12</t>
  </si>
  <si>
    <t>43</t>
  </si>
  <si>
    <t>712363358</t>
  </si>
  <si>
    <t>Povlakové krytiny střech plochých do 10° z tvarovaných poplastovaných lišt pro mPVC závětrná lišta rš 250 mm</t>
  </si>
  <si>
    <t>1482360301</t>
  </si>
  <si>
    <t>https://podminky.urs.cz/item/CS_URS_2024_02/712363358</t>
  </si>
  <si>
    <t>K6</t>
  </si>
  <si>
    <t>47</t>
  </si>
  <si>
    <t>44</t>
  </si>
  <si>
    <t>712363369</t>
  </si>
  <si>
    <t>Povlakové krytiny střech plochých do 10° z tvarovaných poplastovaných lišt pro mPVC příklopná lišta rš 100 mm</t>
  </si>
  <si>
    <t>1559069647</t>
  </si>
  <si>
    <t>https://podminky.urs.cz/item/CS_URS_2024_02/712363369</t>
  </si>
  <si>
    <t>K11</t>
  </si>
  <si>
    <t>2,6</t>
  </si>
  <si>
    <t>45</t>
  </si>
  <si>
    <t>R71236331</t>
  </si>
  <si>
    <t>Povlakové krytiny střech plochých do 10° z tvarovaných poplastovaných lišt pro mPVC rohová lišta rš 170 mm</t>
  </si>
  <si>
    <t>-1228057578</t>
  </si>
  <si>
    <t>K10</t>
  </si>
  <si>
    <t>46</t>
  </si>
  <si>
    <t>712363384</t>
  </si>
  <si>
    <t>Povlakové krytiny střech plochých do 10° z tvarovaných poplastovaných lišt ostatní atypická výroba profilů o větší rš</t>
  </si>
  <si>
    <t>-502617268</t>
  </si>
  <si>
    <t>https://podminky.urs.cz/item/CS_URS_2024_02/712363384</t>
  </si>
  <si>
    <t>K7</t>
  </si>
  <si>
    <t>22,5*0,44</t>
  </si>
  <si>
    <t>K9</t>
  </si>
  <si>
    <t>1*0,5</t>
  </si>
  <si>
    <t>712363385</t>
  </si>
  <si>
    <t>Povlakové krytiny střech plochých do 10° z tvarovaných poplastovaných lišt Příplatek k ceně -3384 za zvýšenou pracnost při vytvoření ohybu atypické výroby profilu</t>
  </si>
  <si>
    <t>-869171559</t>
  </si>
  <si>
    <t>https://podminky.urs.cz/item/CS_URS_2024_02/712363385</t>
  </si>
  <si>
    <t>22,5*6</t>
  </si>
  <si>
    <t>1*5</t>
  </si>
  <si>
    <t>48</t>
  </si>
  <si>
    <t>712840861</t>
  </si>
  <si>
    <t>Odstranění povlakové krytiny ze svislých ploch z přitavených pásů na konstrukcích převyšující úroveň střechy NAIP v plné ploše jednovrstvá</t>
  </si>
  <si>
    <t>-1025942031</t>
  </si>
  <si>
    <t>https://podminky.urs.cz/item/CS_URS_2024_02/712840861</t>
  </si>
  <si>
    <t>D*0,28</t>
  </si>
  <si>
    <t>R*0,28</t>
  </si>
  <si>
    <t>49</t>
  </si>
  <si>
    <t>712861801</t>
  </si>
  <si>
    <t>Odstranění povlakové krytiny ze svislých ploch z fólií na konstrukcích převyšující úroveň střechy položenou volně se svařovanými nebo lepenými spoji</t>
  </si>
  <si>
    <t>-1517291133</t>
  </si>
  <si>
    <t>https://podminky.urs.cz/item/CS_URS_2024_02/712861801</t>
  </si>
  <si>
    <t>50</t>
  </si>
  <si>
    <t>712990812</t>
  </si>
  <si>
    <t>Odstranění násypu nebo nánosu ze střech násypu nebo nánosu do 10°, tl. do 50 mm</t>
  </si>
  <si>
    <t>-720758443</t>
  </si>
  <si>
    <t>https://podminky.urs.cz/item/CS_URS_2024_02/712990812</t>
  </si>
  <si>
    <t>násyp (škvára+piliny)</t>
  </si>
  <si>
    <t>51</t>
  </si>
  <si>
    <t>712990813</t>
  </si>
  <si>
    <t>Odstranění násypu nebo nánosu ze střech násypu nebo nánosu do 10°, tl. přes 50 do 100 mm</t>
  </si>
  <si>
    <t>-612387316</t>
  </si>
  <si>
    <t>https://podminky.urs.cz/item/CS_URS_2024_02/712990813</t>
  </si>
  <si>
    <t>52</t>
  </si>
  <si>
    <t>712311111</t>
  </si>
  <si>
    <t>Provedení povlakové krytiny střech plochých do 10° natěradly a tmely za studena nátěrem suspensí asfaltovou</t>
  </si>
  <si>
    <t>1816546194</t>
  </si>
  <si>
    <t>https://podminky.urs.cz/item/CS_URS_2024_02/712311111</t>
  </si>
  <si>
    <t>53</t>
  </si>
  <si>
    <t>11163153</t>
  </si>
  <si>
    <t>emulze asfaltová penetrační</t>
  </si>
  <si>
    <t>litr</t>
  </si>
  <si>
    <t>-1289479518</t>
  </si>
  <si>
    <t>71,827*0,4 'Přepočtené koeficientem množství</t>
  </si>
  <si>
    <t>712341559</t>
  </si>
  <si>
    <t>Provedení povlakové krytiny střech plochých do 10° pásy přitavením NAIP v plné ploše</t>
  </si>
  <si>
    <t>-228005845</t>
  </si>
  <si>
    <t>https://podminky.urs.cz/item/CS_URS_2024_02/712341559</t>
  </si>
  <si>
    <t>55</t>
  </si>
  <si>
    <t>62853004</t>
  </si>
  <si>
    <t>pás asfaltový natavitelný modifikovaný SBS s vložkou ze skleněné tkaniny a spalitelnou PE fólií nebo jemnozrnným minerálním posypem na horním povrchu tl 4,0mm</t>
  </si>
  <si>
    <t>1131822805</t>
  </si>
  <si>
    <t>71,827*1,2 'Přepočtené koeficientem množství</t>
  </si>
  <si>
    <t>56</t>
  </si>
  <si>
    <t>712361701</t>
  </si>
  <si>
    <t>Provedení povlakové krytiny střech plochých do 10° fólií položenou volně s přilepením spojů</t>
  </si>
  <si>
    <t>-2090026459</t>
  </si>
  <si>
    <t>https://podminky.urs.cz/item/CS_URS_2024_02/712361701</t>
  </si>
  <si>
    <t>viz D.1.1.3.2 - přířezy pod dlažbu</t>
  </si>
  <si>
    <t>S01N*8*0,2*0,2</t>
  </si>
  <si>
    <t>57</t>
  </si>
  <si>
    <t>712363544</t>
  </si>
  <si>
    <t>Provedení povlakové krytiny střech plochých do 10° z mechanicky kotvených hydroizolačních fólií včetně položení fólie a horkovzdušného svaření tl. tepelné izolace přes 200 do 240 mm budovy výšky do 18 m, kotvené do betonu vnitřní pole</t>
  </si>
  <si>
    <t>1777690627</t>
  </si>
  <si>
    <t>https://podminky.urs.cz/item/CS_URS_2024_02/712363544</t>
  </si>
  <si>
    <t>viz D.1.1.3.4 - kotevní plán</t>
  </si>
  <si>
    <t>H 5 ks/m2</t>
  </si>
  <si>
    <t>1,645*11,77</t>
  </si>
  <si>
    <t>58</t>
  </si>
  <si>
    <t>712363545</t>
  </si>
  <si>
    <t>Provedení povlakové krytiny střech plochých do 10° z mechanicky kotvených hydroizolačních fólií včetně položení fólie a horkovzdušného svaření tl. tepelné izolace přes 200 do 240 mm budovy výšky do 18 m, kotvené do betonu krajní pole</t>
  </si>
  <si>
    <t>862913167</t>
  </si>
  <si>
    <t>https://podminky.urs.cz/item/CS_URS_2024_02/712363545</t>
  </si>
  <si>
    <t>G1,G2 7 ks/m2</t>
  </si>
  <si>
    <t>2*(1,645*0,42)+2*(6,31*1,26)</t>
  </si>
  <si>
    <t>59</t>
  </si>
  <si>
    <t>712363546</t>
  </si>
  <si>
    <t>Provedení povlakové krytiny střech plochých do 10° z mechanicky kotvených hydroizolačních fólií včetně položení fólie a horkovzdušného svaření tl. tepelné izolace přes 200 do 240 mm budovy výšky do 18 m, kotvené do betonu rohové pole</t>
  </si>
  <si>
    <t>653418169</t>
  </si>
  <si>
    <t>https://podminky.urs.cz/item/CS_URS_2024_02/712363546</t>
  </si>
  <si>
    <t>F 8 ks/m2</t>
  </si>
  <si>
    <t>4*(3,15*1,26)</t>
  </si>
  <si>
    <t>60</t>
  </si>
  <si>
    <t>28343014</t>
  </si>
  <si>
    <t>fólie hydroizolační střešní mPVC určená ke stabilizaci přitížením a do vegetačních střech tl 1,8mm</t>
  </si>
  <si>
    <t>128</t>
  </si>
  <si>
    <t>-1290394320</t>
  </si>
  <si>
    <t>69,267*1,1655 'Přepočtené koeficientem množství</t>
  </si>
  <si>
    <t>61</t>
  </si>
  <si>
    <t>712811111</t>
  </si>
  <si>
    <t>Provedení povlakové krytiny střech samostatným vytažením izolačního povlaku za studena na konstrukce převyšující úroveň střechy, nátěrem suspensí asfaltovou</t>
  </si>
  <si>
    <t>800234902</t>
  </si>
  <si>
    <t>https://podminky.urs.cz/item/CS_URS_2024_02/712811111</t>
  </si>
  <si>
    <t>62</t>
  </si>
  <si>
    <t>712831101</t>
  </si>
  <si>
    <t>Provedení povlakové krytiny střech samostatným vytažením izolačního povlaku pásy na sucho na konstrukce převyšující úroveň střechy, AIP, NAIP nebo tkaninou</t>
  </si>
  <si>
    <t>-1053358224</t>
  </si>
  <si>
    <t>https://podminky.urs.cz/item/CS_URS_2024_02/712831101</t>
  </si>
  <si>
    <t>63</t>
  </si>
  <si>
    <t>69311068</t>
  </si>
  <si>
    <t>geotextilie netkaná separační, ochranná, filtrační, drenážní PP 300g/m2</t>
  </si>
  <si>
    <t>-760702421</t>
  </si>
  <si>
    <t>A*(0,225+0,1)</t>
  </si>
  <si>
    <t>Z*(0,15+0,1+0,275)</t>
  </si>
  <si>
    <t>D*(0,15+0,1)</t>
  </si>
  <si>
    <t>14,926*1,2 'Přepočtené koeficientem množství</t>
  </si>
  <si>
    <t>64</t>
  </si>
  <si>
    <t>R26153010</t>
  </si>
  <si>
    <t>textilie ze skleněných vláken 120 g/m2</t>
  </si>
  <si>
    <t>263520150</t>
  </si>
  <si>
    <t>R*(0,46+0,12+0,15+0,075+0,33+0,17)</t>
  </si>
  <si>
    <t>30,211*1,2 'Přepočtené koeficientem množství</t>
  </si>
  <si>
    <t>65</t>
  </si>
  <si>
    <t>712841559</t>
  </si>
  <si>
    <t>Provedení povlakové krytiny střech samostatným vytažením izolačního povlaku pásy přitavením na konstrukce převyšující úroveň střechy, NAIP</t>
  </si>
  <si>
    <t>1928110767</t>
  </si>
  <si>
    <t>https://podminky.urs.cz/item/CS_URS_2024_02/712841559</t>
  </si>
  <si>
    <t>66</t>
  </si>
  <si>
    <t>712861705</t>
  </si>
  <si>
    <t>Provedení povlakové krytiny střech samostatným vytažením izolačního povlaku fólií na konstrukce převyšující úroveň střechy, přilepenou se svařovanými spoji</t>
  </si>
  <si>
    <t>538913333</t>
  </si>
  <si>
    <t>https://podminky.urs.cz/item/CS_URS_2024_02/712861705</t>
  </si>
  <si>
    <t>67</t>
  </si>
  <si>
    <t>28322011</t>
  </si>
  <si>
    <t>fólie hydroizolační střešní mPVC mechanicky kotvená šedá tl 1,8mm</t>
  </si>
  <si>
    <t>730352582</t>
  </si>
  <si>
    <t>45,137*1,1655 'Přepočtené koeficientem množství</t>
  </si>
  <si>
    <t>68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</si>
  <si>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</si>
  <si>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</si>
  <si>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-92492274</t>
  </si>
  <si>
    <t>https://podminky.urs.cz/item/CS_URS_2024_02/712363005</t>
  </si>
  <si>
    <t>R*(0,15+0,44)</t>
  </si>
  <si>
    <t>Z*(0,13+0,09)</t>
  </si>
  <si>
    <t>69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</si>
  <si>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</si>
  <si>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</si>
  <si>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1068107718</t>
  </si>
  <si>
    <t>https://podminky.urs.cz/item/CS_URS_2024_02/712363122</t>
  </si>
  <si>
    <t>70</t>
  </si>
  <si>
    <t>28322071</t>
  </si>
  <si>
    <t>roh vnější pro střešní fólie mPVC šedá</t>
  </si>
  <si>
    <t>1067901431</t>
  </si>
  <si>
    <t>2+2+2</t>
  </si>
  <si>
    <t>71</t>
  </si>
  <si>
    <t>28322070</t>
  </si>
  <si>
    <t>roh vnitřní pro střešní fólie mPVC šedé</t>
  </si>
  <si>
    <t>1652960403</t>
  </si>
  <si>
    <t>4+2+2</t>
  </si>
  <si>
    <t>72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</si>
  <si>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</si>
  <si>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</si>
  <si>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941812905</t>
  </si>
  <si>
    <t>https://podminky.urs.cz/item/CS_URS_2024_02/712363115</t>
  </si>
  <si>
    <t>73</t>
  </si>
  <si>
    <t>28342012</t>
  </si>
  <si>
    <t>manžeta těsnící pro prostupy hydroizolací z PVC uzavřená kruhová vnitřní průměr 72-83</t>
  </si>
  <si>
    <t>120664399</t>
  </si>
  <si>
    <t>Rozpad figury: B</t>
  </si>
  <si>
    <t>74</t>
  </si>
  <si>
    <t>28342013</t>
  </si>
  <si>
    <t>manžeta těsnící pro prostupy hydroizolací z PVC uzavřená kruhová vnitřní průměr 90-114</t>
  </si>
  <si>
    <t>2019036407</t>
  </si>
  <si>
    <t>75</t>
  </si>
  <si>
    <t>712998004</t>
  </si>
  <si>
    <t>Provedení povlakové krytiny střech - ostatní práce montáž odvodňovacího prvku atikového chrliče z PVC na dešťovou vodu DN 110</t>
  </si>
  <si>
    <t>256087179</t>
  </si>
  <si>
    <t>https://podminky.urs.cz/item/CS_URS_2024_02/712998004</t>
  </si>
  <si>
    <t>76</t>
  </si>
  <si>
    <t>28342470</t>
  </si>
  <si>
    <t>chrlič atikový DN 110 s manžetou pro hydroizolaci z PVC-P</t>
  </si>
  <si>
    <t>414687624</t>
  </si>
  <si>
    <t>77</t>
  </si>
  <si>
    <t>712998201</t>
  </si>
  <si>
    <t>Provedení povlakové krytiny střech - ostatní práce montáž odvodňovacího prvku nouzového atikového přepadu z PVC na dešťovou vodu do DN 70</t>
  </si>
  <si>
    <t>1217323013</t>
  </si>
  <si>
    <t>https://podminky.urs.cz/item/CS_URS_2024_02/712998201</t>
  </si>
  <si>
    <t>78</t>
  </si>
  <si>
    <t>28342475</t>
  </si>
  <si>
    <t>přepad bezpečnostní atikový DN 75 s manžetou pro hydroizolaci z PVC-P</t>
  </si>
  <si>
    <t>-47204050</t>
  </si>
  <si>
    <t>79</t>
  </si>
  <si>
    <t>712999003</t>
  </si>
  <si>
    <t>Provedení povlakové krytiny střech - ostatní práce montáž profilu pro aplikaci fotvoltaických nebo solárních panelů bez perforace hydroizolace PVC-P manžety</t>
  </si>
  <si>
    <t>-1737144807</t>
  </si>
  <si>
    <t>https://podminky.urs.cz/item/CS_URS_2024_02/712999003</t>
  </si>
  <si>
    <t>2*4*0,22</t>
  </si>
  <si>
    <t>80</t>
  </si>
  <si>
    <t>28341000</t>
  </si>
  <si>
    <t>manžeta PVC-P pro systémové řešení montáže fotovoltaických nebo solárních panelů bez perforace hydroizolace</t>
  </si>
  <si>
    <t>-1240056292</t>
  </si>
  <si>
    <t>1,76*1,2 'Přepočtené koeficientem množství</t>
  </si>
  <si>
    <t>81</t>
  </si>
  <si>
    <t>998712103</t>
  </si>
  <si>
    <t>Přesun hmot pro povlakové krytiny stanovený z hmotnosti přesunovaného materiálu vodorovná dopravní vzdálenost do 50 m základní v objektech výšky přes 12 do 24 m</t>
  </si>
  <si>
    <t>-590375143</t>
  </si>
  <si>
    <t>https://podminky.urs.cz/item/CS_URS_2024_02/998712103</t>
  </si>
  <si>
    <t>713</t>
  </si>
  <si>
    <t>Izolace tepelné</t>
  </si>
  <si>
    <t>82</t>
  </si>
  <si>
    <t>713131241</t>
  </si>
  <si>
    <t>Montáž tepelné izolace stěn rohožemi, pásy, deskami, dílci, bloky (izolační materiál ve specifikaci) lepením celoplošně s mechanickým kotvením, tloušťky izolace do 100 mm</t>
  </si>
  <si>
    <t>1407842981</t>
  </si>
  <si>
    <t>https://podminky.urs.cz/item/CS_URS_2024_02/713131241</t>
  </si>
  <si>
    <t>83</t>
  </si>
  <si>
    <t>28375912</t>
  </si>
  <si>
    <t>deska EPS 150 pro konstrukce s vysokým zatížením λ=0,035 tl 80mm</t>
  </si>
  <si>
    <t>202426765</t>
  </si>
  <si>
    <t>A*(0,28)</t>
  </si>
  <si>
    <t>D*0,52</t>
  </si>
  <si>
    <t>6,409*1,05 'Přepočtené koeficientem množství</t>
  </si>
  <si>
    <t>84</t>
  </si>
  <si>
    <t>713140812</t>
  </si>
  <si>
    <t>Odstranění tepelné izolace střech plochých z rohoží, pásů, dílců, desek, bloků nadstřešních izolací volně položených z vláknitých materiálů nasáklých vodou, tloušťka izolace do 100 mm</t>
  </si>
  <si>
    <t>-1098107653</t>
  </si>
  <si>
    <t>https://podminky.urs.cz/item/CS_URS_2024_02/713140812</t>
  </si>
  <si>
    <t>minerální vata tl.20 mm</t>
  </si>
  <si>
    <t>85</t>
  </si>
  <si>
    <t>713141131</t>
  </si>
  <si>
    <t>Montáž tepelné izolace střech plochých rohožemi, pásy, deskami, dílci, bloky (izolační materiál ve specifikaci) přilepenými za studena jednovrstvá zplna</t>
  </si>
  <si>
    <t>-1736508467</t>
  </si>
  <si>
    <t>https://podminky.urs.cz/item/CS_URS_2024_02/713141131</t>
  </si>
  <si>
    <t>A*0,225</t>
  </si>
  <si>
    <t>86</t>
  </si>
  <si>
    <t>R8376507</t>
  </si>
  <si>
    <t>deska izolační PIR s oboustrannou kompozitní fólií s hliníkovou vložkou pro ploché střechy λ=0,023 tl 20mm</t>
  </si>
  <si>
    <t>-327638196</t>
  </si>
  <si>
    <t>0,578*1,05 'Přepočtené koeficientem množství</t>
  </si>
  <si>
    <t>87</t>
  </si>
  <si>
    <t>713141151</t>
  </si>
  <si>
    <t>Montáž tepelné izolace střech plochých rohožemi, pásy, deskami, dílci, bloky (izolační materiál ve specifikaci) kladenými volně jednovrstvá</t>
  </si>
  <si>
    <t>880625553</t>
  </si>
  <si>
    <t>https://podminky.urs.cz/item/CS_URS_2024_02/713141151</t>
  </si>
  <si>
    <t>88</t>
  </si>
  <si>
    <t>28376518</t>
  </si>
  <si>
    <t>deska izolační PIR s oboustrannou kompozitní fólií s hliníkovou vložkou pro ploché střechy λ=0,023 tl 120mm</t>
  </si>
  <si>
    <t>902132944</t>
  </si>
  <si>
    <t>52,332*1,05 'Přepočtené koeficientem množství</t>
  </si>
  <si>
    <t>89</t>
  </si>
  <si>
    <t>713141253</t>
  </si>
  <si>
    <t>Montáž tepelné izolace střech plochých mechanické přikotvení šrouby včetně dodávky šroubů, bez položení tepelné izolace tl. izolace přes 200 do 240 mm do betonu</t>
  </si>
  <si>
    <t>290001333</t>
  </si>
  <si>
    <t>https://podminky.urs.cz/item/CS_URS_2024_02/713141253</t>
  </si>
  <si>
    <t>90</t>
  </si>
  <si>
    <t>713141311</t>
  </si>
  <si>
    <t>Montáž tepelné izolace střech plochých spádovými klíny v ploše kladenými volně</t>
  </si>
  <si>
    <t>-32683256</t>
  </si>
  <si>
    <t>https://podminky.urs.cz/item/CS_URS_2024_02/713141311</t>
  </si>
  <si>
    <t>viz.D.1.1.3.2</t>
  </si>
  <si>
    <t>91</t>
  </si>
  <si>
    <t>28376142</t>
  </si>
  <si>
    <t>klín izolační spád do 5% EPS 150</t>
  </si>
  <si>
    <t>-1355023974</t>
  </si>
  <si>
    <t>klíny EPS 150 tl. 20-100 mm prům 77 mm</t>
  </si>
  <si>
    <t>S01N*0,077</t>
  </si>
  <si>
    <t>4,03*1,05 'Přepočtené koeficientem množství</t>
  </si>
  <si>
    <t>92</t>
  </si>
  <si>
    <t>998713103</t>
  </si>
  <si>
    <t>Přesun hmot pro izolace tepelné stanovený z hmotnosti přesunovaného materiálu vodorovná dopravní vzdálenost do 50 m s užitím mechanizace v objektech výšky přes 12 m do 24 m</t>
  </si>
  <si>
    <t>-1343918475</t>
  </si>
  <si>
    <t>https://podminky.urs.cz/item/CS_URS_2024_02/998713103</t>
  </si>
  <si>
    <t>721</t>
  </si>
  <si>
    <t>Zdravotechnika - vnitřní kanalizace</t>
  </si>
  <si>
    <t>93</t>
  </si>
  <si>
    <t>721239114</t>
  </si>
  <si>
    <t>Střešní vtoky (vpusti) montáž střešních vtoků ostatních typů se svislým odtokem do DN 160</t>
  </si>
  <si>
    <t>620878825</t>
  </si>
  <si>
    <t>https://podminky.urs.cz/item/CS_URS_2024_02/721239114</t>
  </si>
  <si>
    <t xml:space="preserve">viz D.1.1.3.2 </t>
  </si>
  <si>
    <t>94</t>
  </si>
  <si>
    <t>56231127</t>
  </si>
  <si>
    <t>vtok střešní svislý sanační s manžetou pro PVC-P hydroizolaci plochých střech se záchytným košem DN 75/90/104/110/125/160</t>
  </si>
  <si>
    <t>-379478827</t>
  </si>
  <si>
    <t>95</t>
  </si>
  <si>
    <t>721910912</t>
  </si>
  <si>
    <t>Pročištění svislých odpadů v jednom podlaží do DN 200</t>
  </si>
  <si>
    <t>-1145553868</t>
  </si>
  <si>
    <t>https://podminky.urs.cz/item/CS_URS_2024_02/721910912</t>
  </si>
  <si>
    <t>96</t>
  </si>
  <si>
    <t>998721103</t>
  </si>
  <si>
    <t>Přesun hmot pro vnitřní kanalizaci stanovený z hmotnosti přesunovaného materiálu vodorovná dopravní vzdálenost do 50 m základní v objektech výšky přes 12 do 24 m</t>
  </si>
  <si>
    <t>1514160818</t>
  </si>
  <si>
    <t>https://podminky.urs.cz/item/CS_URS_2024_02/998721103</t>
  </si>
  <si>
    <t>751</t>
  </si>
  <si>
    <t>Vzduchotechnika</t>
  </si>
  <si>
    <t>97</t>
  </si>
  <si>
    <t>751721111</t>
  </si>
  <si>
    <t>Montáž klimatizační jednotky venkovní jednofázové napájení do 2 vnitřních jednotek</t>
  </si>
  <si>
    <t>-1392384</t>
  </si>
  <si>
    <t>https://podminky.urs.cz/item/CS_URS_2024_02/751721111</t>
  </si>
  <si>
    <t>"5"</t>
  </si>
  <si>
    <t>98</t>
  </si>
  <si>
    <t>751721811</t>
  </si>
  <si>
    <t>Demontáž klimatizační jednotky venkovní jednofázové napájení do 2 vnitřních jednotek</t>
  </si>
  <si>
    <t>774374305</t>
  </si>
  <si>
    <t>https://podminky.urs.cz/item/CS_URS_2024_02/751721811</t>
  </si>
  <si>
    <t>99</t>
  </si>
  <si>
    <t>998751102</t>
  </si>
  <si>
    <t>Přesun hmot pro vzduchotechniku stanovený z hmotnosti přesunovaného materiálu vodorovná dopravní vzdálenost do 100 m základní v objektech výšky přes 12 do 24 m</t>
  </si>
  <si>
    <t>-2068539905</t>
  </si>
  <si>
    <t>https://podminky.urs.cz/item/CS_URS_2024_02/998751102</t>
  </si>
  <si>
    <t>764</t>
  </si>
  <si>
    <t>Konstrukce klempířské</t>
  </si>
  <si>
    <t>100</t>
  </si>
  <si>
    <t>764001821</t>
  </si>
  <si>
    <t>Demontáž klempířských konstrukcí krytiny ze svitků nebo tabulí do suti</t>
  </si>
  <si>
    <t>417904665</t>
  </si>
  <si>
    <t>https://podminky.urs.cz/item/CS_URS_2024_02/764001821</t>
  </si>
  <si>
    <t>původní plechová krytina</t>
  </si>
  <si>
    <t>101</t>
  </si>
  <si>
    <t>764002841</t>
  </si>
  <si>
    <t>Demontáž klempířských konstrukcí oplechování horních ploch zdí a nadezdívek do suti</t>
  </si>
  <si>
    <t>-738545915</t>
  </si>
  <si>
    <t>https://podminky.urs.cz/item/CS_URS_2024_02/764002841</t>
  </si>
  <si>
    <t>102</t>
  </si>
  <si>
    <t>764002861</t>
  </si>
  <si>
    <t>Demontáž klempířských konstrukcí oplechování říms do suti</t>
  </si>
  <si>
    <t>720013085</t>
  </si>
  <si>
    <t>https://podminky.urs.cz/item/CS_URS_2024_02/764002861</t>
  </si>
  <si>
    <t>103</t>
  </si>
  <si>
    <t>764002871</t>
  </si>
  <si>
    <t>Demontáž klempířských konstrukcí lemování zdí do suti</t>
  </si>
  <si>
    <t>-1978823648</t>
  </si>
  <si>
    <t>https://podminky.urs.cz/item/CS_URS_2024_02/764002871</t>
  </si>
  <si>
    <t>původní plechová krytina (původní lemování po obvodu-předpoklad)</t>
  </si>
  <si>
    <t>A+D+Z</t>
  </si>
  <si>
    <t>římsa"4"</t>
  </si>
  <si>
    <t>104</t>
  </si>
  <si>
    <t>764004811</t>
  </si>
  <si>
    <t>Demontáž klempířských konstrukcí žlabu nadřímsového do suti</t>
  </si>
  <si>
    <t>-777910972</t>
  </si>
  <si>
    <t>https://podminky.urs.cz/item/CS_URS_2024_02/764004811</t>
  </si>
  <si>
    <t>viz.D.1.1.3.1.</t>
  </si>
  <si>
    <t>bod "2"</t>
  </si>
  <si>
    <t>105</t>
  </si>
  <si>
    <t>764011624</t>
  </si>
  <si>
    <t>Dilatační lišta z pozinkovaného plechu s povrchovou úpravou připojovací, včetně tmelení rš 200 mm</t>
  </si>
  <si>
    <t>279922435</t>
  </si>
  <si>
    <t>https://podminky.urs.cz/item/CS_URS_2024_02/764011624</t>
  </si>
  <si>
    <t>K8</t>
  </si>
  <si>
    <t>106</t>
  </si>
  <si>
    <t>R76401164</t>
  </si>
  <si>
    <t>Dilatační připojovací lišta z Pz s povrchovou úpravou včetně tmelení rš 290 mm</t>
  </si>
  <si>
    <t>-94407015</t>
  </si>
  <si>
    <t>K2</t>
  </si>
  <si>
    <t>11,5</t>
  </si>
  <si>
    <t>107</t>
  </si>
  <si>
    <t>R76401165</t>
  </si>
  <si>
    <t>Dilatační lišta z pozinkovaného plechu s povrchovou úpravou připojovací, včetně tmelení rš 300 mm</t>
  </si>
  <si>
    <t>2147479777</t>
  </si>
  <si>
    <t>K4</t>
  </si>
  <si>
    <t>108</t>
  </si>
  <si>
    <t>998764103</t>
  </si>
  <si>
    <t>Přesun hmot pro konstrukce klempířské stanovený z hmotnosti přesunovaného materiálu vodorovná dopravní vzdálenost do 50 m základní v objektech výšky přes 12 do 24 m</t>
  </si>
  <si>
    <t>-756482469</t>
  </si>
  <si>
    <t>https://podminky.urs.cz/item/CS_URS_2024_02/998764103</t>
  </si>
  <si>
    <t>767</t>
  </si>
  <si>
    <t>Konstrukce zámečnické</t>
  </si>
  <si>
    <t>109</t>
  </si>
  <si>
    <t>767163102</t>
  </si>
  <si>
    <t>Montáž zábradlí přímého v exteriéru v rovině (na rovné ploše) kotveného do zdiva nebo lehčeného betonu</t>
  </si>
  <si>
    <t>1332136669</t>
  </si>
  <si>
    <t>https://podminky.urs.cz/item/CS_URS_2024_02/767163102</t>
  </si>
  <si>
    <t>viz.výpis zámečnických výrobků D.1.1.3.10</t>
  </si>
  <si>
    <t>Z1</t>
  </si>
  <si>
    <t>20,6</t>
  </si>
  <si>
    <t>110</t>
  </si>
  <si>
    <t>R5342290</t>
  </si>
  <si>
    <t>zábradlí nerezové s horizontální výplní rovné kotvení boční</t>
  </si>
  <si>
    <t>-57949914</t>
  </si>
  <si>
    <t>Poznámka k položce:_x000d_
včetně povrchové úpravy_x000d_
specifikace a dimenze prvků viz.D.1.1.3.10_x000d_
včetně výrobní a dílenské dokumentace</t>
  </si>
  <si>
    <t>111</t>
  </si>
  <si>
    <t>767210161</t>
  </si>
  <si>
    <t>Montáž schodišťových stupňů z oceli rovných nebo vřetenových šroubováním</t>
  </si>
  <si>
    <t>-73417290</t>
  </si>
  <si>
    <t>https://podminky.urs.cz/item/CS_URS_2024_02/767210161</t>
  </si>
  <si>
    <t>112</t>
  </si>
  <si>
    <t>55347081</t>
  </si>
  <si>
    <t>stupeň schodišťový lisovaný žárově zinkovaný velikost 30/2mm 600x270mm</t>
  </si>
  <si>
    <t>743598541</t>
  </si>
  <si>
    <t>113</t>
  </si>
  <si>
    <t>767995115</t>
  </si>
  <si>
    <t>Montáž ostatních atypických zámečnických konstrukcí hmotnosti přes 50 do 100 kg</t>
  </si>
  <si>
    <t>806880985</t>
  </si>
  <si>
    <t>https://podminky.urs.cz/item/CS_URS_2024_02/767995115</t>
  </si>
  <si>
    <t>viz.výpis zámečnických výrobků</t>
  </si>
  <si>
    <t>Z2</t>
  </si>
  <si>
    <t>2,93*(3,91*3+1,8*3+5*0,15)</t>
  </si>
  <si>
    <t>0,1*0,1*0,004*7850</t>
  </si>
  <si>
    <t>114</t>
  </si>
  <si>
    <t>14550232</t>
  </si>
  <si>
    <t>profil ocelový svařovaný jakost S235 průřez čtvercový 35x35x3mm</t>
  </si>
  <si>
    <t>266481548</t>
  </si>
  <si>
    <t>0,00293*(3,91*3+1,8*3+5*0,15)</t>
  </si>
  <si>
    <t>0,052*1,1 'Přepočtené koeficientem množství</t>
  </si>
  <si>
    <t>115</t>
  </si>
  <si>
    <t>R5945250</t>
  </si>
  <si>
    <t xml:space="preserve">plech tahokov 250x35 mm, tl. 1,5 mm, pozink </t>
  </si>
  <si>
    <t>1597465779</t>
  </si>
  <si>
    <t>3,91*1,8</t>
  </si>
  <si>
    <t>7,038*1,1 'Přepočtené koeficientem množství</t>
  </si>
  <si>
    <t>116</t>
  </si>
  <si>
    <t>R7679431</t>
  </si>
  <si>
    <t>spojovací materiál, plotna a podložky</t>
  </si>
  <si>
    <t>soubor</t>
  </si>
  <si>
    <t>-1040352629</t>
  </si>
  <si>
    <t>117</t>
  </si>
  <si>
    <t>767996802</t>
  </si>
  <si>
    <t>Demontáž ostatních zámečnických konstrukcí rozebráním o hmotnosti jednotlivých dílů přes 50 do 100 kg</t>
  </si>
  <si>
    <t>187291726</t>
  </si>
  <si>
    <t>https://podminky.urs.cz/item/CS_URS_2024_02/767996802</t>
  </si>
  <si>
    <t>stávající dělící konstrukce</t>
  </si>
  <si>
    <t>118</t>
  </si>
  <si>
    <t>R7678613611</t>
  </si>
  <si>
    <t>Žárové zinkování ponorem ocelových konstrukcí hmotnosti do 100 kg</t>
  </si>
  <si>
    <t>-1456867775</t>
  </si>
  <si>
    <t>Poznámka k položce:_x000d_
včetně přípravy povrchu (odrezivění, odmaštění atd.)</t>
  </si>
  <si>
    <t>119</t>
  </si>
  <si>
    <t>998767103</t>
  </si>
  <si>
    <t>Přesun hmot pro zámečnické konstrukce stanovený z hmotnosti přesunovaného materiálu vodorovná dopravní vzdálenost do 50 m základní v objektech výšky přes 12 do 24 m</t>
  </si>
  <si>
    <t>1581965996</t>
  </si>
  <si>
    <t>https://podminky.urs.cz/item/CS_URS_2024_02/998767103</t>
  </si>
  <si>
    <t>VRN</t>
  </si>
  <si>
    <t>Vedlejší rozpočtové náklady</t>
  </si>
  <si>
    <t>VRN1</t>
  </si>
  <si>
    <t>Průzkumné, geodetické a projektové práce</t>
  </si>
  <si>
    <t>120</t>
  </si>
  <si>
    <t>011002000</t>
  </si>
  <si>
    <t>Průzkumné práce</t>
  </si>
  <si>
    <t>…</t>
  </si>
  <si>
    <t>1024</t>
  </si>
  <si>
    <t>-491734467</t>
  </si>
  <si>
    <t>https://podminky.urs.cz/item/CS_URS_2024_02/011002000</t>
  </si>
  <si>
    <t>kamerové prohlídky potrubí</t>
  </si>
  <si>
    <t>121</t>
  </si>
  <si>
    <t>011514000</t>
  </si>
  <si>
    <t>Stavebně-technický průzkum</t>
  </si>
  <si>
    <t>482106440</t>
  </si>
  <si>
    <t>https://podminky.urs.cz/item/CS_URS_2024_02/011514000</t>
  </si>
  <si>
    <t>prohlídka autorizovaným statikem</t>
  </si>
  <si>
    <t>122</t>
  </si>
  <si>
    <t>013294000</t>
  </si>
  <si>
    <t>Ostatní dokumentace stavby</t>
  </si>
  <si>
    <t>595623518</t>
  </si>
  <si>
    <t>https://podminky.urs.cz/item/CS_URS_2024_02/013294000</t>
  </si>
  <si>
    <t>zaměření, výrobní dokumentace a statické posouzení dělící stěny</t>
  </si>
  <si>
    <t>123</t>
  </si>
  <si>
    <t>043194000</t>
  </si>
  <si>
    <t>Zkoušky ostatní</t>
  </si>
  <si>
    <t>-288404204</t>
  </si>
  <si>
    <t>https://podminky.urs.cz/item/CS_URS_2024_02/043194000</t>
  </si>
  <si>
    <t>výtažné zkoušky</t>
  </si>
  <si>
    <t>VRN3</t>
  </si>
  <si>
    <t>Zařízení staveniště</t>
  </si>
  <si>
    <t>124</t>
  </si>
  <si>
    <t>031002000</t>
  </si>
  <si>
    <t>Související (přípravné) práce pro zařízení staveniště</t>
  </si>
  <si>
    <t>-881286158</t>
  </si>
  <si>
    <t>https://podminky.urs.cz/item/CS_URS_2024_02/031002000</t>
  </si>
  <si>
    <t>Související práce pro zařízení staveniště</t>
  </si>
  <si>
    <t>125</t>
  </si>
  <si>
    <t>032002000</t>
  </si>
  <si>
    <t>Vybavení staveniště</t>
  </si>
  <si>
    <t>280992755</t>
  </si>
  <si>
    <t>https://podminky.urs.cz/item/CS_URS_2024_02/032002000</t>
  </si>
  <si>
    <t>126</t>
  </si>
  <si>
    <t>033002000</t>
  </si>
  <si>
    <t>Připojení a spotřeba energií pro zařízení staveniště</t>
  </si>
  <si>
    <t>815732709</t>
  </si>
  <si>
    <t>https://podminky.urs.cz/item/CS_URS_2024_02/033002000</t>
  </si>
  <si>
    <t>Připojení staveniště na inženýrské sítě</t>
  </si>
  <si>
    <t>127</t>
  </si>
  <si>
    <t>034002000</t>
  </si>
  <si>
    <t>Zabezpečení staveniště</t>
  </si>
  <si>
    <t>-1140955145</t>
  </si>
  <si>
    <t>https://podminky.urs.cz/item/CS_URS_2024_02/034002000</t>
  </si>
  <si>
    <t>035002000</t>
  </si>
  <si>
    <t>Pronájem ploch, objektů</t>
  </si>
  <si>
    <t>-1066043400</t>
  </si>
  <si>
    <t>https://podminky.urs.cz/item/CS_URS_2024_02/035002000</t>
  </si>
  <si>
    <t>Pronájmy ploch, objektů</t>
  </si>
  <si>
    <t>129</t>
  </si>
  <si>
    <t>039002000</t>
  </si>
  <si>
    <t>Zrušení zařízení staveniště</t>
  </si>
  <si>
    <t>-10933064</t>
  </si>
  <si>
    <t>https://podminky.urs.cz/item/CS_URS_2024_02/039002000</t>
  </si>
  <si>
    <t>Zrušení zařízení staveniště - uvedení staveniště do původního stavu včetně opravy omítky po demontáži stavebního výtahu</t>
  </si>
  <si>
    <t>VRN4</t>
  </si>
  <si>
    <t>Inženýrská činnost</t>
  </si>
  <si>
    <t>130</t>
  </si>
  <si>
    <t>045203000</t>
  </si>
  <si>
    <t>Kompletační činnost</t>
  </si>
  <si>
    <t>-1629833709</t>
  </si>
  <si>
    <t>https://podminky.urs.cz/item/CS_URS_2024_02/045203000</t>
  </si>
  <si>
    <t>131</t>
  </si>
  <si>
    <t>045303000</t>
  </si>
  <si>
    <t>Koordinační činnost</t>
  </si>
  <si>
    <t>980631768</t>
  </si>
  <si>
    <t>https://podminky.urs.cz/item/CS_URS_2024_02/045303000</t>
  </si>
  <si>
    <t>VRN6</t>
  </si>
  <si>
    <t>Územní vlivy</t>
  </si>
  <si>
    <t>132</t>
  </si>
  <si>
    <t>061002000</t>
  </si>
  <si>
    <t>Vliv klimatických podmínek</t>
  </si>
  <si>
    <t>-1460658578</t>
  </si>
  <si>
    <t>https://podminky.urs.cz/item/CS_URS_2024_02/061002000</t>
  </si>
  <si>
    <t>Vliv klimatických podmínek - ochrana před vniknutím srážkové vody do objektu</t>
  </si>
  <si>
    <t>VRN7</t>
  </si>
  <si>
    <t>Provozní vlivy</t>
  </si>
  <si>
    <t>133</t>
  </si>
  <si>
    <t>079002000</t>
  </si>
  <si>
    <t>Ostatní provozní vlivy</t>
  </si>
  <si>
    <t>1166807373</t>
  </si>
  <si>
    <t>https://podminky.urs.cz/item/CS_URS_2024_02/079002000</t>
  </si>
  <si>
    <t>BOZP</t>
  </si>
  <si>
    <t>SEZNAM FIGUR</t>
  </si>
  <si>
    <t>Výměra</t>
  </si>
  <si>
    <t>Použití figury:</t>
  </si>
  <si>
    <t>Vyrovnání podkladu vnějších stěn maltou vápenocementovou tl do 10 mm</t>
  </si>
  <si>
    <t>Provedení povlakové krytiny vytažením na konstrukce za studena suspenzí asfaltovou</t>
  </si>
  <si>
    <t>Provedení povlakové krytiny vytažením na konstrukce pásy přitavením NAIP</t>
  </si>
  <si>
    <t>Provedení povlakové krytiny vytažením na konstrukce fólií lepenou se svařovanými spoji</t>
  </si>
  <si>
    <t>Montáž izolace tepelné střech plochých lepené za studena plně 1 vrstva rohoží, pásů, dílců, desek</t>
  </si>
  <si>
    <t>Demontáž lemování zdí do suti</t>
  </si>
  <si>
    <t>Montáž schodišťových stupňů ocelových rovných nebo vřetenových šroubováním</t>
  </si>
  <si>
    <t>Bourání potěrů cementových nebo pískocementových tl do 50 mm pl do 4 m2</t>
  </si>
  <si>
    <t>Vyrovnávací cementový potěr tl přes 20 do 30 mm ze suchých směsí provedený v pásu - materiál ve specifikaci</t>
  </si>
  <si>
    <t>Montáž bezpečnostního přepadu z PVC do DN 70</t>
  </si>
  <si>
    <t>Montáž atikového chrliče z PVC DN 110</t>
  </si>
  <si>
    <t>Vysekání rýh ve zdivu cihelném hl do 150 mm š do 300 mm</t>
  </si>
  <si>
    <t>Příplatek k vysekání rýh ve zdivu cihelném hl do 150 mm ZKD 100 mm š rýhy</t>
  </si>
  <si>
    <t>Demontáž lišt poplastovaných</t>
  </si>
  <si>
    <t>Odstranění povlakové krytiny ze svislých ploch z pásů NAIP přitavených v plné ploše jednovrstvé</t>
  </si>
  <si>
    <t>Odstranění povlakové krytiny ze svislých ploch z fólií položených volně</t>
  </si>
  <si>
    <t>Montáž lešení řadového trubkového lehkého s podlahami zatížení do 200 kg/m2 š od 0,6 do 0,9 m v přes 10 do 25 m</t>
  </si>
  <si>
    <t>Příplatek k lešení řadovému trubkovému lehkému s podlahami do 200 kg/m2 š od 0,6 do 0,9 m v přes 10 do 25 m za každý den použití</t>
  </si>
  <si>
    <t>Demontáž lešení řadového trubkového lehkého s podlahami zatížení do 200 kg/m2 š od 0,6 do 0,9 m v přes 10 do 25 m</t>
  </si>
  <si>
    <t>Montáž ochranné sítě z textilie z umělých vláken</t>
  </si>
  <si>
    <t>Příplatek k ochranné síti za každý den použití</t>
  </si>
  <si>
    <t>Demontáž ochranné sítě z textilie z umělých vláken</t>
  </si>
  <si>
    <t>Dovoz a odvoz lešení řadového do 10 km včetně naložení a složení</t>
  </si>
  <si>
    <t>Příplatek k ceně dovozu a odvozu lešení řadového ZKD 10 km přes 10 km</t>
  </si>
  <si>
    <t>Odborná prohlídka lešení řadového trubkového lehkého s podlahami zatížení do 200 kg/m2 š od 0,6 do 1,5 m v do 25 m pl přes 500 do 2000 m2 zakrytého sítí</t>
  </si>
  <si>
    <t>Provedení povlakové krytiny střech do 10° navařením fólie PVC na oplechování v plné ploše</t>
  </si>
  <si>
    <t>Demontáž oplechování říms a ozdobných prvků do suti</t>
  </si>
  <si>
    <t>Demontáž nadřímsového žlabu do suti</t>
  </si>
  <si>
    <t>Odstranění povlakové krytiny střech do 10° od zbytkového asfaltového pásu odsekáním</t>
  </si>
  <si>
    <t>Odstranění povlakové krytiny střech do 10° z pásů NAIP přitavených v plné ploše jednovrstvé</t>
  </si>
  <si>
    <t>Odstranění povlakové krytiny střech do 10° z fólií položených volně</t>
  </si>
  <si>
    <t>Odstranění povlakové krytiny střech do 10° násypu nebo nánosu tl do 50 mm</t>
  </si>
  <si>
    <t>Odstranění povlakové krytiny střech do 10° násypu nebo nánosu tl přes 50 do 100 mm</t>
  </si>
  <si>
    <t>Odstranění tepelné izolace střech nadstřešní volně kladené z vláknitých materiálů nasáklých vodou tl do 100 mm</t>
  </si>
  <si>
    <t>Demontáž krytiny ze svitků nebo tabulí do suti</t>
  </si>
  <si>
    <t>Bourání mazanin škvárobetonových tl do 100 mm pl přes 4 m2</t>
  </si>
  <si>
    <t>Bourání podkladů pod dlažby betonových s potěrem nebo teracem tl do 100 mm pl přes 4 m2</t>
  </si>
  <si>
    <t>Příplatek k bourání betonových mazanin za bourání mazanin se svařovanou sítí tl do 100 mm</t>
  </si>
  <si>
    <t>Bourání podlah z dlaždic keramických nebo xylolitových tl do 10 mm plochy přes 1 m2</t>
  </si>
  <si>
    <t>Kladení dlažby z betonových dlaždic 40x40 cm na sucho na terče z umělé hmoty do výšky přes 100 do 150 mm</t>
  </si>
  <si>
    <t>Provedení povlakové krytiny střech do 10° za studena suspenzí asfaltovou</t>
  </si>
  <si>
    <t>Provedení povlakové krytiny střech do 10° pásy NAIP přitavením v plné ploše</t>
  </si>
  <si>
    <t>Provedení povlakové krytiny střech do 10° fólií položenou volně s přilepením spojů</t>
  </si>
  <si>
    <t>Montáž izolace tepelné střech plochých kladené volně 1 vrstva rohoží, pásů, dílců, desek</t>
  </si>
  <si>
    <t>Přikotvení tepelné izolace šrouby do betonu pro izolaci tl přes 200 do 240 mm</t>
  </si>
  <si>
    <t>Montáž izolace tepelné střech plochých kladené volně, spádová vrstva</t>
  </si>
  <si>
    <t>Vyčištění budov bytové a občanské výstavby při výšce podlaží do 4 m</t>
  </si>
  <si>
    <t>Demontáž oplechování horních ploch zdí a nadezdívek do suti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</si>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</sst>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 indent="1"/>
    </xf>
    <xf numFmtId="0" fontId="21" fillId="0" borderId="0" xfId="0" applyFont="1" applyAlignment="1" applyProtection="1">
      <alignment horizontal="left" vertical="center" indent="1"/>
    </xf>
    <xf numFmtId="167" fontId="21" fillId="0" borderId="0" xfId="0" applyNumberFormat="1" applyFont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10271015" TargetMode="External" /><Relationship Id="rId2" Type="http://schemas.openxmlformats.org/officeDocument/2006/relationships/hyperlink" Target="https://podminky.urs.cz/item/CS_URS_2024_02/622135001" TargetMode="External" /><Relationship Id="rId3" Type="http://schemas.openxmlformats.org/officeDocument/2006/relationships/hyperlink" Target="https://podminky.urs.cz/item/CS_URS_2024_02/636311114" TargetMode="External" /><Relationship Id="rId4" Type="http://schemas.openxmlformats.org/officeDocument/2006/relationships/hyperlink" Target="https://podminky.urs.cz/item/CS_URS_2024_02/941111112" TargetMode="External" /><Relationship Id="rId5" Type="http://schemas.openxmlformats.org/officeDocument/2006/relationships/hyperlink" Target="https://podminky.urs.cz/item/CS_URS_2024_02/941111212" TargetMode="External" /><Relationship Id="rId6" Type="http://schemas.openxmlformats.org/officeDocument/2006/relationships/hyperlink" Target="https://podminky.urs.cz/item/CS_URS_2024_02/941111322" TargetMode="External" /><Relationship Id="rId7" Type="http://schemas.openxmlformats.org/officeDocument/2006/relationships/hyperlink" Target="https://podminky.urs.cz/item/CS_URS_2024_02/941111812" TargetMode="External" /><Relationship Id="rId8" Type="http://schemas.openxmlformats.org/officeDocument/2006/relationships/hyperlink" Target="https://podminky.urs.cz/item/CS_URS_2024_02/944511111" TargetMode="External" /><Relationship Id="rId9" Type="http://schemas.openxmlformats.org/officeDocument/2006/relationships/hyperlink" Target="https://podminky.urs.cz/item/CS_URS_2024_02/944511211" TargetMode="External" /><Relationship Id="rId10" Type="http://schemas.openxmlformats.org/officeDocument/2006/relationships/hyperlink" Target="https://podminky.urs.cz/item/CS_URS_2024_02/944511811" TargetMode="External" /><Relationship Id="rId11" Type="http://schemas.openxmlformats.org/officeDocument/2006/relationships/hyperlink" Target="https://podminky.urs.cz/item/CS_URS_2024_02/952901111" TargetMode="External" /><Relationship Id="rId12" Type="http://schemas.openxmlformats.org/officeDocument/2006/relationships/hyperlink" Target="https://podminky.urs.cz/item/CS_URS_2024_02/965041341" TargetMode="External" /><Relationship Id="rId13" Type="http://schemas.openxmlformats.org/officeDocument/2006/relationships/hyperlink" Target="https://podminky.urs.cz/item/CS_URS_2024_02/965043341" TargetMode="External" /><Relationship Id="rId14" Type="http://schemas.openxmlformats.org/officeDocument/2006/relationships/hyperlink" Target="https://podminky.urs.cz/item/CS_URS_2024_02/965045112" TargetMode="External" /><Relationship Id="rId15" Type="http://schemas.openxmlformats.org/officeDocument/2006/relationships/hyperlink" Target="https://podminky.urs.cz/item/CS_URS_2024_02/965049111" TargetMode="External" /><Relationship Id="rId16" Type="http://schemas.openxmlformats.org/officeDocument/2006/relationships/hyperlink" Target="https://podminky.urs.cz/item/CS_URS_2024_02/965081213" TargetMode="External" /><Relationship Id="rId17" Type="http://schemas.openxmlformats.org/officeDocument/2006/relationships/hyperlink" Target="https://podminky.urs.cz/item/CS_URS_2024_02/974031167" TargetMode="External" /><Relationship Id="rId18" Type="http://schemas.openxmlformats.org/officeDocument/2006/relationships/hyperlink" Target="https://podminky.urs.cz/item/CS_URS_2024_02/974031169" TargetMode="External" /><Relationship Id="rId19" Type="http://schemas.openxmlformats.org/officeDocument/2006/relationships/hyperlink" Target="https://podminky.urs.cz/item/CS_URS_2024_02/993111111" TargetMode="External" /><Relationship Id="rId20" Type="http://schemas.openxmlformats.org/officeDocument/2006/relationships/hyperlink" Target="https://podminky.urs.cz/item/CS_URS_2024_02/993111119" TargetMode="External" /><Relationship Id="rId21" Type="http://schemas.openxmlformats.org/officeDocument/2006/relationships/hyperlink" Target="https://podminky.urs.cz/item/CS_URS_2024_02/997013155" TargetMode="External" /><Relationship Id="rId22" Type="http://schemas.openxmlformats.org/officeDocument/2006/relationships/hyperlink" Target="https://podminky.urs.cz/item/CS_URS_2024_02/997013501" TargetMode="External" /><Relationship Id="rId23" Type="http://schemas.openxmlformats.org/officeDocument/2006/relationships/hyperlink" Target="https://podminky.urs.cz/item/CS_URS_2024_02/997013509" TargetMode="External" /><Relationship Id="rId24" Type="http://schemas.openxmlformats.org/officeDocument/2006/relationships/hyperlink" Target="https://podminky.urs.cz/item/CS_URS_2024_02/997013814" TargetMode="External" /><Relationship Id="rId25" Type="http://schemas.openxmlformats.org/officeDocument/2006/relationships/hyperlink" Target="https://podminky.urs.cz/item/CS_URS_2024_02/997013869" TargetMode="External" /><Relationship Id="rId26" Type="http://schemas.openxmlformats.org/officeDocument/2006/relationships/hyperlink" Target="https://podminky.urs.cz/item/CS_URS_2024_02/997013871" TargetMode="External" /><Relationship Id="rId27" Type="http://schemas.openxmlformats.org/officeDocument/2006/relationships/hyperlink" Target="https://podminky.urs.cz/item/CS_URS_2024_02/997013873" TargetMode="External" /><Relationship Id="rId28" Type="http://schemas.openxmlformats.org/officeDocument/2006/relationships/hyperlink" Target="https://podminky.urs.cz/item/CS_URS_2024_02/998011003" TargetMode="External" /><Relationship Id="rId29" Type="http://schemas.openxmlformats.org/officeDocument/2006/relationships/hyperlink" Target="https://podminky.urs.cz/item/CS_URS_2024_02/712300843" TargetMode="External" /><Relationship Id="rId30" Type="http://schemas.openxmlformats.org/officeDocument/2006/relationships/hyperlink" Target="https://podminky.urs.cz/item/CS_URS_2024_02/712300854" TargetMode="External" /><Relationship Id="rId31" Type="http://schemas.openxmlformats.org/officeDocument/2006/relationships/hyperlink" Target="https://podminky.urs.cz/item/CS_URS_2024_02/712340831" TargetMode="External" /><Relationship Id="rId32" Type="http://schemas.openxmlformats.org/officeDocument/2006/relationships/hyperlink" Target="https://podminky.urs.cz/item/CS_URS_2024_02/712361801" TargetMode="External" /><Relationship Id="rId33" Type="http://schemas.openxmlformats.org/officeDocument/2006/relationships/hyperlink" Target="https://podminky.urs.cz/item/CS_URS_2024_02/712363352" TargetMode="External" /><Relationship Id="rId34" Type="http://schemas.openxmlformats.org/officeDocument/2006/relationships/hyperlink" Target="https://podminky.urs.cz/item/CS_URS_2024_02/712363354" TargetMode="External" /><Relationship Id="rId35" Type="http://schemas.openxmlformats.org/officeDocument/2006/relationships/hyperlink" Target="https://podminky.urs.cz/item/CS_URS_2024_02/712363355" TargetMode="External" /><Relationship Id="rId36" Type="http://schemas.openxmlformats.org/officeDocument/2006/relationships/hyperlink" Target="https://podminky.urs.cz/item/CS_URS_2024_02/712363358" TargetMode="External" /><Relationship Id="rId37" Type="http://schemas.openxmlformats.org/officeDocument/2006/relationships/hyperlink" Target="https://podminky.urs.cz/item/CS_URS_2024_02/712363369" TargetMode="External" /><Relationship Id="rId38" Type="http://schemas.openxmlformats.org/officeDocument/2006/relationships/hyperlink" Target="https://podminky.urs.cz/item/CS_URS_2024_02/712363384" TargetMode="External" /><Relationship Id="rId39" Type="http://schemas.openxmlformats.org/officeDocument/2006/relationships/hyperlink" Target="https://podminky.urs.cz/item/CS_URS_2024_02/712363385" TargetMode="External" /><Relationship Id="rId40" Type="http://schemas.openxmlformats.org/officeDocument/2006/relationships/hyperlink" Target="https://podminky.urs.cz/item/CS_URS_2024_02/712840861" TargetMode="External" /><Relationship Id="rId41" Type="http://schemas.openxmlformats.org/officeDocument/2006/relationships/hyperlink" Target="https://podminky.urs.cz/item/CS_URS_2024_02/712861801" TargetMode="External" /><Relationship Id="rId42" Type="http://schemas.openxmlformats.org/officeDocument/2006/relationships/hyperlink" Target="https://podminky.urs.cz/item/CS_URS_2024_02/712990812" TargetMode="External" /><Relationship Id="rId43" Type="http://schemas.openxmlformats.org/officeDocument/2006/relationships/hyperlink" Target="https://podminky.urs.cz/item/CS_URS_2024_02/712990813" TargetMode="External" /><Relationship Id="rId44" Type="http://schemas.openxmlformats.org/officeDocument/2006/relationships/hyperlink" Target="https://podminky.urs.cz/item/CS_URS_2024_02/712311111" TargetMode="External" /><Relationship Id="rId45" Type="http://schemas.openxmlformats.org/officeDocument/2006/relationships/hyperlink" Target="https://podminky.urs.cz/item/CS_URS_2024_02/712341559" TargetMode="External" /><Relationship Id="rId46" Type="http://schemas.openxmlformats.org/officeDocument/2006/relationships/hyperlink" Target="https://podminky.urs.cz/item/CS_URS_2024_02/712361701" TargetMode="External" /><Relationship Id="rId47" Type="http://schemas.openxmlformats.org/officeDocument/2006/relationships/hyperlink" Target="https://podminky.urs.cz/item/CS_URS_2024_02/712363544" TargetMode="External" /><Relationship Id="rId48" Type="http://schemas.openxmlformats.org/officeDocument/2006/relationships/hyperlink" Target="https://podminky.urs.cz/item/CS_URS_2024_02/712363545" TargetMode="External" /><Relationship Id="rId49" Type="http://schemas.openxmlformats.org/officeDocument/2006/relationships/hyperlink" Target="https://podminky.urs.cz/item/CS_URS_2024_02/712363546" TargetMode="External" /><Relationship Id="rId50" Type="http://schemas.openxmlformats.org/officeDocument/2006/relationships/hyperlink" Target="https://podminky.urs.cz/item/CS_URS_2024_02/712811111" TargetMode="External" /><Relationship Id="rId51" Type="http://schemas.openxmlformats.org/officeDocument/2006/relationships/hyperlink" Target="https://podminky.urs.cz/item/CS_URS_2024_02/712831101" TargetMode="External" /><Relationship Id="rId52" Type="http://schemas.openxmlformats.org/officeDocument/2006/relationships/hyperlink" Target="https://podminky.urs.cz/item/CS_URS_2024_02/712841559" TargetMode="External" /><Relationship Id="rId53" Type="http://schemas.openxmlformats.org/officeDocument/2006/relationships/hyperlink" Target="https://podminky.urs.cz/item/CS_URS_2024_02/712861705" TargetMode="External" /><Relationship Id="rId54" Type="http://schemas.openxmlformats.org/officeDocument/2006/relationships/hyperlink" Target="https://podminky.urs.cz/item/CS_URS_2024_02/712363005" TargetMode="External" /><Relationship Id="rId55" Type="http://schemas.openxmlformats.org/officeDocument/2006/relationships/hyperlink" Target="https://podminky.urs.cz/item/CS_URS_2024_02/712363122" TargetMode="External" /><Relationship Id="rId56" Type="http://schemas.openxmlformats.org/officeDocument/2006/relationships/hyperlink" Target="https://podminky.urs.cz/item/CS_URS_2024_02/712363115" TargetMode="External" /><Relationship Id="rId57" Type="http://schemas.openxmlformats.org/officeDocument/2006/relationships/hyperlink" Target="https://podminky.urs.cz/item/CS_URS_2024_02/712998004" TargetMode="External" /><Relationship Id="rId58" Type="http://schemas.openxmlformats.org/officeDocument/2006/relationships/hyperlink" Target="https://podminky.urs.cz/item/CS_URS_2024_02/712998201" TargetMode="External" /><Relationship Id="rId59" Type="http://schemas.openxmlformats.org/officeDocument/2006/relationships/hyperlink" Target="https://podminky.urs.cz/item/CS_URS_2024_02/712999003" TargetMode="External" /><Relationship Id="rId60" Type="http://schemas.openxmlformats.org/officeDocument/2006/relationships/hyperlink" Target="https://podminky.urs.cz/item/CS_URS_2024_02/998712103" TargetMode="External" /><Relationship Id="rId61" Type="http://schemas.openxmlformats.org/officeDocument/2006/relationships/hyperlink" Target="https://podminky.urs.cz/item/CS_URS_2024_02/713131241" TargetMode="External" /><Relationship Id="rId62" Type="http://schemas.openxmlformats.org/officeDocument/2006/relationships/hyperlink" Target="https://podminky.urs.cz/item/CS_URS_2024_02/713140812" TargetMode="External" /><Relationship Id="rId63" Type="http://schemas.openxmlformats.org/officeDocument/2006/relationships/hyperlink" Target="https://podminky.urs.cz/item/CS_URS_2024_02/713141131" TargetMode="External" /><Relationship Id="rId64" Type="http://schemas.openxmlformats.org/officeDocument/2006/relationships/hyperlink" Target="https://podminky.urs.cz/item/CS_URS_2024_02/713141151" TargetMode="External" /><Relationship Id="rId65" Type="http://schemas.openxmlformats.org/officeDocument/2006/relationships/hyperlink" Target="https://podminky.urs.cz/item/CS_URS_2024_02/713141253" TargetMode="External" /><Relationship Id="rId66" Type="http://schemas.openxmlformats.org/officeDocument/2006/relationships/hyperlink" Target="https://podminky.urs.cz/item/CS_URS_2024_02/713141311" TargetMode="External" /><Relationship Id="rId67" Type="http://schemas.openxmlformats.org/officeDocument/2006/relationships/hyperlink" Target="https://podminky.urs.cz/item/CS_URS_2024_02/998713103" TargetMode="External" /><Relationship Id="rId68" Type="http://schemas.openxmlformats.org/officeDocument/2006/relationships/hyperlink" Target="https://podminky.urs.cz/item/CS_URS_2024_02/721239114" TargetMode="External" /><Relationship Id="rId69" Type="http://schemas.openxmlformats.org/officeDocument/2006/relationships/hyperlink" Target="https://podminky.urs.cz/item/CS_URS_2024_02/721910912" TargetMode="External" /><Relationship Id="rId70" Type="http://schemas.openxmlformats.org/officeDocument/2006/relationships/hyperlink" Target="https://podminky.urs.cz/item/CS_URS_2024_02/998721103" TargetMode="External" /><Relationship Id="rId71" Type="http://schemas.openxmlformats.org/officeDocument/2006/relationships/hyperlink" Target="https://podminky.urs.cz/item/CS_URS_2024_02/751721111" TargetMode="External" /><Relationship Id="rId72" Type="http://schemas.openxmlformats.org/officeDocument/2006/relationships/hyperlink" Target="https://podminky.urs.cz/item/CS_URS_2024_02/751721811" TargetMode="External" /><Relationship Id="rId73" Type="http://schemas.openxmlformats.org/officeDocument/2006/relationships/hyperlink" Target="https://podminky.urs.cz/item/CS_URS_2024_02/998751102" TargetMode="External" /><Relationship Id="rId74" Type="http://schemas.openxmlformats.org/officeDocument/2006/relationships/hyperlink" Target="https://podminky.urs.cz/item/CS_URS_2024_02/764001821" TargetMode="External" /><Relationship Id="rId75" Type="http://schemas.openxmlformats.org/officeDocument/2006/relationships/hyperlink" Target="https://podminky.urs.cz/item/CS_URS_2024_02/764002841" TargetMode="External" /><Relationship Id="rId76" Type="http://schemas.openxmlformats.org/officeDocument/2006/relationships/hyperlink" Target="https://podminky.urs.cz/item/CS_URS_2024_02/764002861" TargetMode="External" /><Relationship Id="rId77" Type="http://schemas.openxmlformats.org/officeDocument/2006/relationships/hyperlink" Target="https://podminky.urs.cz/item/CS_URS_2024_02/764002871" TargetMode="External" /><Relationship Id="rId78" Type="http://schemas.openxmlformats.org/officeDocument/2006/relationships/hyperlink" Target="https://podminky.urs.cz/item/CS_URS_2024_02/764004811" TargetMode="External" /><Relationship Id="rId79" Type="http://schemas.openxmlformats.org/officeDocument/2006/relationships/hyperlink" Target="https://podminky.urs.cz/item/CS_URS_2024_02/764011624" TargetMode="External" /><Relationship Id="rId80" Type="http://schemas.openxmlformats.org/officeDocument/2006/relationships/hyperlink" Target="https://podminky.urs.cz/item/CS_URS_2024_02/998764103" TargetMode="External" /><Relationship Id="rId81" Type="http://schemas.openxmlformats.org/officeDocument/2006/relationships/hyperlink" Target="https://podminky.urs.cz/item/CS_URS_2024_02/767163102" TargetMode="External" /><Relationship Id="rId82" Type="http://schemas.openxmlformats.org/officeDocument/2006/relationships/hyperlink" Target="https://podminky.urs.cz/item/CS_URS_2024_02/767210161" TargetMode="External" /><Relationship Id="rId83" Type="http://schemas.openxmlformats.org/officeDocument/2006/relationships/hyperlink" Target="https://podminky.urs.cz/item/CS_URS_2024_02/767995115" TargetMode="External" /><Relationship Id="rId84" Type="http://schemas.openxmlformats.org/officeDocument/2006/relationships/hyperlink" Target="https://podminky.urs.cz/item/CS_URS_2024_02/767996802" TargetMode="External" /><Relationship Id="rId85" Type="http://schemas.openxmlformats.org/officeDocument/2006/relationships/hyperlink" Target="https://podminky.urs.cz/item/CS_URS_2024_02/998767103" TargetMode="External" /><Relationship Id="rId86" Type="http://schemas.openxmlformats.org/officeDocument/2006/relationships/hyperlink" Target="https://podminky.urs.cz/item/CS_URS_2024_02/011002000" TargetMode="External" /><Relationship Id="rId87" Type="http://schemas.openxmlformats.org/officeDocument/2006/relationships/hyperlink" Target="https://podminky.urs.cz/item/CS_URS_2024_02/011514000" TargetMode="External" /><Relationship Id="rId88" Type="http://schemas.openxmlformats.org/officeDocument/2006/relationships/hyperlink" Target="https://podminky.urs.cz/item/CS_URS_2024_02/013294000" TargetMode="External" /><Relationship Id="rId89" Type="http://schemas.openxmlformats.org/officeDocument/2006/relationships/hyperlink" Target="https://podminky.urs.cz/item/CS_URS_2024_02/043194000" TargetMode="External" /><Relationship Id="rId90" Type="http://schemas.openxmlformats.org/officeDocument/2006/relationships/hyperlink" Target="https://podminky.urs.cz/item/CS_URS_2024_02/031002000" TargetMode="External" /><Relationship Id="rId91" Type="http://schemas.openxmlformats.org/officeDocument/2006/relationships/hyperlink" Target="https://podminky.urs.cz/item/CS_URS_2024_02/032002000" TargetMode="External" /><Relationship Id="rId92" Type="http://schemas.openxmlformats.org/officeDocument/2006/relationships/hyperlink" Target="https://podminky.urs.cz/item/CS_URS_2024_02/033002000" TargetMode="External" /><Relationship Id="rId93" Type="http://schemas.openxmlformats.org/officeDocument/2006/relationships/hyperlink" Target="https://podminky.urs.cz/item/CS_URS_2024_02/034002000" TargetMode="External" /><Relationship Id="rId94" Type="http://schemas.openxmlformats.org/officeDocument/2006/relationships/hyperlink" Target="https://podminky.urs.cz/item/CS_URS_2024_02/035002000" TargetMode="External" /><Relationship Id="rId95" Type="http://schemas.openxmlformats.org/officeDocument/2006/relationships/hyperlink" Target="https://podminky.urs.cz/item/CS_URS_2024_02/039002000" TargetMode="External" /><Relationship Id="rId96" Type="http://schemas.openxmlformats.org/officeDocument/2006/relationships/hyperlink" Target="https://podminky.urs.cz/item/CS_URS_2024_02/045203000" TargetMode="External" /><Relationship Id="rId97" Type="http://schemas.openxmlformats.org/officeDocument/2006/relationships/hyperlink" Target="https://podminky.urs.cz/item/CS_URS_2024_02/045303000" TargetMode="External" /><Relationship Id="rId98" Type="http://schemas.openxmlformats.org/officeDocument/2006/relationships/hyperlink" Target="https://podminky.urs.cz/item/CS_URS_2024_02/061002000" TargetMode="External" /><Relationship Id="rId99" Type="http://schemas.openxmlformats.org/officeDocument/2006/relationships/hyperlink" Target="https://podminky.urs.cz/item/CS_URS_2024_02/079002000" TargetMode="External" /><Relationship Id="rId10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28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29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31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29</v>
      </c>
      <c r="AL13" s="24"/>
      <c r="AM13" s="24"/>
      <c r="AN13" s="37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33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31</v>
      </c>
      <c r="AL14" s="24"/>
      <c r="AM14" s="24"/>
      <c r="AN14" s="37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29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31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29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31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45</v>
      </c>
      <c r="E29" s="50"/>
      <c r="F29" s="34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2501-12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BD Botanická 835/66 Brno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Brno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31. 1. 2025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28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Brno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34</v>
      </c>
      <c r="AJ49" s="43"/>
      <c r="AK49" s="43"/>
      <c r="AL49" s="43"/>
      <c r="AM49" s="76" t="str">
        <f>IF(E17="","",E17)</f>
        <v>Ing. Adam Běťák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32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37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21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Terasa'!J30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'SO 01 - Terasa'!P98</f>
        <v>0</v>
      </c>
      <c r="AV55" s="123">
        <f>'SO 01 - Terasa'!J33</f>
        <v>0</v>
      </c>
      <c r="AW55" s="123">
        <f>'SO 01 - Terasa'!J34</f>
        <v>0</v>
      </c>
      <c r="AX55" s="123">
        <f>'SO 01 - Terasa'!J35</f>
        <v>0</v>
      </c>
      <c r="AY55" s="123">
        <f>'SO 01 - Terasa'!J36</f>
        <v>0</v>
      </c>
      <c r="AZ55" s="123">
        <f>'SO 01 - Terasa'!F33</f>
        <v>0</v>
      </c>
      <c r="BA55" s="123">
        <f>'SO 01 - Terasa'!F34</f>
        <v>0</v>
      </c>
      <c r="BB55" s="123">
        <f>'SO 01 - Terasa'!F35</f>
        <v>0</v>
      </c>
      <c r="BC55" s="123">
        <f>'SO 01 - Terasa'!F36</f>
        <v>0</v>
      </c>
      <c r="BD55" s="125">
        <f>'SO 01 - Terasa'!F37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21</v>
      </c>
      <c r="CM55" s="126" t="s">
        <v>83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y9RtWAvApI2jPArzYuAXscW15KCa52tyjaWxOOfNqPwEk1182d1RqsJea2fiSFhcvr6+FRJbxm193hG75MqreA==" hashValue="YXgrf4sjZPIW6h8G7el24dGP/tLnJ9Nm9O8cFSpQNktTaG7hTQUeAdinvR76EpZDBXZMgICMwATvV1Jui3s5y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Teras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  <c r="AZ2" s="127" t="s">
        <v>85</v>
      </c>
      <c r="BA2" s="127" t="s">
        <v>86</v>
      </c>
      <c r="BB2" s="127" t="s">
        <v>87</v>
      </c>
      <c r="BC2" s="127" t="s">
        <v>88</v>
      </c>
      <c r="BD2" s="12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2"/>
      <c r="AT3" s="19" t="s">
        <v>83</v>
      </c>
      <c r="AZ3" s="127" t="s">
        <v>90</v>
      </c>
      <c r="BA3" s="127" t="s">
        <v>91</v>
      </c>
      <c r="BB3" s="127" t="s">
        <v>92</v>
      </c>
      <c r="BC3" s="127" t="s">
        <v>93</v>
      </c>
      <c r="BD3" s="127" t="s">
        <v>89</v>
      </c>
    </row>
    <row r="4" s="1" customFormat="1" ht="24.96" customHeight="1">
      <c r="B4" s="22"/>
      <c r="D4" s="130" t="s">
        <v>94</v>
      </c>
      <c r="L4" s="22"/>
      <c r="M4" s="131" t="s">
        <v>10</v>
      </c>
      <c r="AT4" s="19" t="s">
        <v>4</v>
      </c>
      <c r="AZ4" s="127" t="s">
        <v>95</v>
      </c>
      <c r="BA4" s="127" t="s">
        <v>96</v>
      </c>
      <c r="BB4" s="127" t="s">
        <v>92</v>
      </c>
      <c r="BC4" s="127" t="s">
        <v>97</v>
      </c>
      <c r="BD4" s="127" t="s">
        <v>89</v>
      </c>
    </row>
    <row r="5" s="1" customFormat="1" ht="6.96" customHeight="1">
      <c r="B5" s="22"/>
      <c r="L5" s="22"/>
      <c r="AZ5" s="127" t="s">
        <v>74</v>
      </c>
      <c r="BA5" s="127" t="s">
        <v>98</v>
      </c>
      <c r="BB5" s="127" t="s">
        <v>87</v>
      </c>
      <c r="BC5" s="127" t="s">
        <v>99</v>
      </c>
      <c r="BD5" s="127" t="s">
        <v>89</v>
      </c>
    </row>
    <row r="6" s="1" customFormat="1" ht="12" customHeight="1">
      <c r="B6" s="22"/>
      <c r="D6" s="132" t="s">
        <v>16</v>
      </c>
      <c r="L6" s="22"/>
      <c r="AZ6" s="127" t="s">
        <v>100</v>
      </c>
      <c r="BA6" s="127" t="s">
        <v>101</v>
      </c>
      <c r="BB6" s="127" t="s">
        <v>92</v>
      </c>
      <c r="BC6" s="127" t="s">
        <v>102</v>
      </c>
      <c r="BD6" s="127" t="s">
        <v>89</v>
      </c>
    </row>
    <row r="7" s="1" customFormat="1" ht="16.5" customHeight="1">
      <c r="B7" s="22"/>
      <c r="E7" s="133" t="str">
        <f>'Rekapitulace stavby'!K6</f>
        <v>BD Botanická 835/66 Brno</v>
      </c>
      <c r="F7" s="132"/>
      <c r="G7" s="132"/>
      <c r="H7" s="132"/>
      <c r="L7" s="22"/>
      <c r="AZ7" s="127" t="s">
        <v>103</v>
      </c>
      <c r="BA7" s="127" t="s">
        <v>104</v>
      </c>
      <c r="BB7" s="127" t="s">
        <v>105</v>
      </c>
      <c r="BC7" s="127" t="s">
        <v>106</v>
      </c>
      <c r="BD7" s="127" t="s">
        <v>89</v>
      </c>
    </row>
    <row r="8" s="2" customFormat="1" ht="12" customHeight="1">
      <c r="A8" s="41"/>
      <c r="B8" s="47"/>
      <c r="C8" s="41"/>
      <c r="D8" s="132" t="s">
        <v>107</v>
      </c>
      <c r="E8" s="41"/>
      <c r="F8" s="41"/>
      <c r="G8" s="41"/>
      <c r="H8" s="41"/>
      <c r="I8" s="41"/>
      <c r="J8" s="41"/>
      <c r="K8" s="41"/>
      <c r="L8" s="134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27" t="s">
        <v>108</v>
      </c>
      <c r="BA8" s="127" t="s">
        <v>109</v>
      </c>
      <c r="BB8" s="127" t="s">
        <v>105</v>
      </c>
      <c r="BC8" s="127" t="s">
        <v>106</v>
      </c>
      <c r="BD8" s="127" t="s">
        <v>89</v>
      </c>
    </row>
    <row r="9" s="2" customFormat="1" ht="16.5" customHeight="1">
      <c r="A9" s="41"/>
      <c r="B9" s="47"/>
      <c r="C9" s="41"/>
      <c r="D9" s="41"/>
      <c r="E9" s="135" t="s">
        <v>110</v>
      </c>
      <c r="F9" s="41"/>
      <c r="G9" s="41"/>
      <c r="H9" s="41"/>
      <c r="I9" s="41"/>
      <c r="J9" s="41"/>
      <c r="K9" s="41"/>
      <c r="L9" s="134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27" t="s">
        <v>111</v>
      </c>
      <c r="BA9" s="127" t="s">
        <v>112</v>
      </c>
      <c r="BB9" s="127" t="s">
        <v>87</v>
      </c>
      <c r="BC9" s="127" t="s">
        <v>113</v>
      </c>
      <c r="BD9" s="127" t="s">
        <v>89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4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27" t="s">
        <v>114</v>
      </c>
      <c r="BA10" s="127" t="s">
        <v>115</v>
      </c>
      <c r="BB10" s="127" t="s">
        <v>92</v>
      </c>
      <c r="BC10" s="127" t="s">
        <v>116</v>
      </c>
      <c r="BD10" s="127" t="s">
        <v>89</v>
      </c>
    </row>
    <row r="11" s="2" customFormat="1" ht="12" customHeight="1">
      <c r="A11" s="41"/>
      <c r="B11" s="47"/>
      <c r="C11" s="41"/>
      <c r="D11" s="132" t="s">
        <v>18</v>
      </c>
      <c r="E11" s="41"/>
      <c r="F11" s="136" t="s">
        <v>21</v>
      </c>
      <c r="G11" s="41"/>
      <c r="H11" s="41"/>
      <c r="I11" s="132" t="s">
        <v>20</v>
      </c>
      <c r="J11" s="136" t="s">
        <v>21</v>
      </c>
      <c r="K11" s="41"/>
      <c r="L11" s="134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27" t="s">
        <v>117</v>
      </c>
      <c r="BA11" s="127" t="s">
        <v>118</v>
      </c>
      <c r="BB11" s="127" t="s">
        <v>119</v>
      </c>
      <c r="BC11" s="127" t="s">
        <v>89</v>
      </c>
      <c r="BD11" s="127" t="s">
        <v>89</v>
      </c>
    </row>
    <row r="12" s="2" customFormat="1" ht="12" customHeight="1">
      <c r="A12" s="41"/>
      <c r="B12" s="47"/>
      <c r="C12" s="41"/>
      <c r="D12" s="132" t="s">
        <v>22</v>
      </c>
      <c r="E12" s="41"/>
      <c r="F12" s="136" t="s">
        <v>23</v>
      </c>
      <c r="G12" s="41"/>
      <c r="H12" s="41"/>
      <c r="I12" s="132" t="s">
        <v>24</v>
      </c>
      <c r="J12" s="137" t="str">
        <f>'Rekapitulace stavby'!AN8</f>
        <v>31. 1. 2025</v>
      </c>
      <c r="K12" s="41"/>
      <c r="L12" s="134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27" t="s">
        <v>120</v>
      </c>
      <c r="BA12" s="127" t="s">
        <v>121</v>
      </c>
      <c r="BB12" s="127" t="s">
        <v>87</v>
      </c>
      <c r="BC12" s="127" t="s">
        <v>122</v>
      </c>
      <c r="BD12" s="127" t="s">
        <v>89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4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2" t="s">
        <v>28</v>
      </c>
      <c r="E14" s="41"/>
      <c r="F14" s="41"/>
      <c r="G14" s="41"/>
      <c r="H14" s="41"/>
      <c r="I14" s="132" t="s">
        <v>29</v>
      </c>
      <c r="J14" s="136" t="s">
        <v>21</v>
      </c>
      <c r="K14" s="41"/>
      <c r="L14" s="134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30</v>
      </c>
      <c r="F15" s="41"/>
      <c r="G15" s="41"/>
      <c r="H15" s="41"/>
      <c r="I15" s="132" t="s">
        <v>31</v>
      </c>
      <c r="J15" s="136" t="s">
        <v>21</v>
      </c>
      <c r="K15" s="41"/>
      <c r="L15" s="134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4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2" t="s">
        <v>32</v>
      </c>
      <c r="E17" s="41"/>
      <c r="F17" s="41"/>
      <c r="G17" s="41"/>
      <c r="H17" s="41"/>
      <c r="I17" s="132" t="s">
        <v>29</v>
      </c>
      <c r="J17" s="35" t="str">
        <f>'Rekapitulace stavby'!AN13</f>
        <v>Vyplň údaj</v>
      </c>
      <c r="K17" s="41"/>
      <c r="L17" s="134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6"/>
      <c r="G18" s="136"/>
      <c r="H18" s="136"/>
      <c r="I18" s="132" t="s">
        <v>31</v>
      </c>
      <c r="J18" s="35" t="str">
        <f>'Rekapitulace stavby'!AN14</f>
        <v>Vyplň údaj</v>
      </c>
      <c r="K18" s="41"/>
      <c r="L18" s="134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4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2" t="s">
        <v>34</v>
      </c>
      <c r="E20" s="41"/>
      <c r="F20" s="41"/>
      <c r="G20" s="41"/>
      <c r="H20" s="41"/>
      <c r="I20" s="132" t="s">
        <v>29</v>
      </c>
      <c r="J20" s="136" t="s">
        <v>21</v>
      </c>
      <c r="K20" s="41"/>
      <c r="L20" s="134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32" t="s">
        <v>31</v>
      </c>
      <c r="J21" s="136" t="s">
        <v>21</v>
      </c>
      <c r="K21" s="41"/>
      <c r="L21" s="134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4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2" t="s">
        <v>37</v>
      </c>
      <c r="E23" s="41"/>
      <c r="F23" s="41"/>
      <c r="G23" s="41"/>
      <c r="H23" s="41"/>
      <c r="I23" s="132" t="s">
        <v>29</v>
      </c>
      <c r="J23" s="136" t="str">
        <f>IF('Rekapitulace stavby'!AN19="","",'Rekapitulace stavby'!AN19)</f>
        <v/>
      </c>
      <c r="K23" s="41"/>
      <c r="L23" s="134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32" t="s">
        <v>31</v>
      </c>
      <c r="J24" s="136" t="str">
        <f>IF('Rekapitulace stavby'!AN20="","",'Rekapitulace stavby'!AN20)</f>
        <v/>
      </c>
      <c r="K24" s="41"/>
      <c r="L24" s="134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4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2" t="s">
        <v>39</v>
      </c>
      <c r="E26" s="41"/>
      <c r="F26" s="41"/>
      <c r="G26" s="41"/>
      <c r="H26" s="41"/>
      <c r="I26" s="41"/>
      <c r="J26" s="41"/>
      <c r="K26" s="41"/>
      <c r="L26" s="134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38"/>
      <c r="B27" s="139"/>
      <c r="C27" s="138"/>
      <c r="D27" s="138"/>
      <c r="E27" s="140" t="s">
        <v>40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4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2"/>
      <c r="E29" s="142"/>
      <c r="F29" s="142"/>
      <c r="G29" s="142"/>
      <c r="H29" s="142"/>
      <c r="I29" s="142"/>
      <c r="J29" s="142"/>
      <c r="K29" s="142"/>
      <c r="L29" s="134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3" t="s">
        <v>41</v>
      </c>
      <c r="E30" s="41"/>
      <c r="F30" s="41"/>
      <c r="G30" s="41"/>
      <c r="H30" s="41"/>
      <c r="I30" s="41"/>
      <c r="J30" s="144">
        <f>ROUND(J98, 2)</f>
        <v>0</v>
      </c>
      <c r="K30" s="41"/>
      <c r="L30" s="134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2"/>
      <c r="E31" s="142"/>
      <c r="F31" s="142"/>
      <c r="G31" s="142"/>
      <c r="H31" s="142"/>
      <c r="I31" s="142"/>
      <c r="J31" s="142"/>
      <c r="K31" s="142"/>
      <c r="L31" s="134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5" t="s">
        <v>43</v>
      </c>
      <c r="G32" s="41"/>
      <c r="H32" s="41"/>
      <c r="I32" s="145" t="s">
        <v>42</v>
      </c>
      <c r="J32" s="145" t="s">
        <v>44</v>
      </c>
      <c r="K32" s="41"/>
      <c r="L32" s="134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6" t="s">
        <v>45</v>
      </c>
      <c r="E33" s="132" t="s">
        <v>46</v>
      </c>
      <c r="F33" s="147">
        <f>ROUND((SUM(BE98:BE1195)),  2)</f>
        <v>0</v>
      </c>
      <c r="G33" s="41"/>
      <c r="H33" s="41"/>
      <c r="I33" s="148">
        <v>0.20999999999999999</v>
      </c>
      <c r="J33" s="147">
        <f>ROUND(((SUM(BE98:BE1195))*I33),  2)</f>
        <v>0</v>
      </c>
      <c r="K33" s="41"/>
      <c r="L33" s="134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2" t="s">
        <v>47</v>
      </c>
      <c r="F34" s="147">
        <f>ROUND((SUM(BF98:BF1195)),  2)</f>
        <v>0</v>
      </c>
      <c r="G34" s="41"/>
      <c r="H34" s="41"/>
      <c r="I34" s="148">
        <v>0.12</v>
      </c>
      <c r="J34" s="147">
        <f>ROUND(((SUM(BF98:BF1195))*I34),  2)</f>
        <v>0</v>
      </c>
      <c r="K34" s="41"/>
      <c r="L34" s="134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2" t="s">
        <v>48</v>
      </c>
      <c r="F35" s="147">
        <f>ROUND((SUM(BG98:BG1195)),  2)</f>
        <v>0</v>
      </c>
      <c r="G35" s="41"/>
      <c r="H35" s="41"/>
      <c r="I35" s="148">
        <v>0.20999999999999999</v>
      </c>
      <c r="J35" s="147">
        <f>0</f>
        <v>0</v>
      </c>
      <c r="K35" s="41"/>
      <c r="L35" s="134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2" t="s">
        <v>49</v>
      </c>
      <c r="F36" s="147">
        <f>ROUND((SUM(BH98:BH1195)),  2)</f>
        <v>0</v>
      </c>
      <c r="G36" s="41"/>
      <c r="H36" s="41"/>
      <c r="I36" s="148">
        <v>0.12</v>
      </c>
      <c r="J36" s="147">
        <f>0</f>
        <v>0</v>
      </c>
      <c r="K36" s="41"/>
      <c r="L36" s="134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2" t="s">
        <v>50</v>
      </c>
      <c r="F37" s="147">
        <f>ROUND((SUM(BI98:BI1195)),  2)</f>
        <v>0</v>
      </c>
      <c r="G37" s="41"/>
      <c r="H37" s="41"/>
      <c r="I37" s="148">
        <v>0</v>
      </c>
      <c r="J37" s="147">
        <f>0</f>
        <v>0</v>
      </c>
      <c r="K37" s="41"/>
      <c r="L37" s="134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4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123</v>
      </c>
      <c r="D45" s="43"/>
      <c r="E45" s="43"/>
      <c r="F45" s="43"/>
      <c r="G45" s="43"/>
      <c r="H45" s="43"/>
      <c r="I45" s="43"/>
      <c r="J45" s="43"/>
      <c r="K45" s="43"/>
      <c r="L45" s="134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4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4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0" t="str">
        <f>E7</f>
        <v>BD Botanická 835/66 Brno</v>
      </c>
      <c r="F48" s="34"/>
      <c r="G48" s="34"/>
      <c r="H48" s="34"/>
      <c r="I48" s="43"/>
      <c r="J48" s="43"/>
      <c r="K48" s="43"/>
      <c r="L48" s="134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107</v>
      </c>
      <c r="D49" s="43"/>
      <c r="E49" s="43"/>
      <c r="F49" s="43"/>
      <c r="G49" s="43"/>
      <c r="H49" s="43"/>
      <c r="I49" s="43"/>
      <c r="J49" s="43"/>
      <c r="K49" s="43"/>
      <c r="L49" s="134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Terasa</v>
      </c>
      <c r="F50" s="43"/>
      <c r="G50" s="43"/>
      <c r="H50" s="43"/>
      <c r="I50" s="43"/>
      <c r="J50" s="43"/>
      <c r="K50" s="43"/>
      <c r="L50" s="134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4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Brno</v>
      </c>
      <c r="G52" s="43"/>
      <c r="H52" s="43"/>
      <c r="I52" s="34" t="s">
        <v>24</v>
      </c>
      <c r="J52" s="75" t="str">
        <f>IF(J12="","",J12)</f>
        <v>31. 1. 2025</v>
      </c>
      <c r="K52" s="43"/>
      <c r="L52" s="134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4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28</v>
      </c>
      <c r="D54" s="43"/>
      <c r="E54" s="43"/>
      <c r="F54" s="29" t="str">
        <f>E15</f>
        <v>Statutární město Brno</v>
      </c>
      <c r="G54" s="43"/>
      <c r="H54" s="43"/>
      <c r="I54" s="34" t="s">
        <v>34</v>
      </c>
      <c r="J54" s="39" t="str">
        <f>E21</f>
        <v>Ing. Adam Běťák</v>
      </c>
      <c r="K54" s="43"/>
      <c r="L54" s="134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32</v>
      </c>
      <c r="D55" s="43"/>
      <c r="E55" s="43"/>
      <c r="F55" s="29" t="str">
        <f>IF(E18="","",E18)</f>
        <v>Vyplň údaj</v>
      </c>
      <c r="G55" s="43"/>
      <c r="H55" s="43"/>
      <c r="I55" s="34" t="s">
        <v>37</v>
      </c>
      <c r="J55" s="39" t="str">
        <f>E24</f>
        <v xml:space="preserve"> </v>
      </c>
      <c r="K55" s="43"/>
      <c r="L55" s="134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4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4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4" t="s">
        <v>73</v>
      </c>
      <c r="D59" s="43"/>
      <c r="E59" s="43"/>
      <c r="F59" s="43"/>
      <c r="G59" s="43"/>
      <c r="H59" s="43"/>
      <c r="I59" s="43"/>
      <c r="J59" s="105">
        <f>J98</f>
        <v>0</v>
      </c>
      <c r="K59" s="43"/>
      <c r="L59" s="134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126</v>
      </c>
    </row>
    <row r="60" s="9" customFormat="1" ht="24.96" customHeight="1">
      <c r="A60" s="9"/>
      <c r="B60" s="165"/>
      <c r="C60" s="166"/>
      <c r="D60" s="167" t="s">
        <v>127</v>
      </c>
      <c r="E60" s="168"/>
      <c r="F60" s="168"/>
      <c r="G60" s="168"/>
      <c r="H60" s="168"/>
      <c r="I60" s="168"/>
      <c r="J60" s="169">
        <f>J99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J100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129</v>
      </c>
      <c r="E62" s="174"/>
      <c r="F62" s="174"/>
      <c r="G62" s="174"/>
      <c r="H62" s="174"/>
      <c r="I62" s="174"/>
      <c r="J62" s="175">
        <f>J107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130</v>
      </c>
      <c r="E63" s="174"/>
      <c r="F63" s="174"/>
      <c r="G63" s="174"/>
      <c r="H63" s="174"/>
      <c r="I63" s="174"/>
      <c r="J63" s="175">
        <f>J218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J436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132</v>
      </c>
      <c r="E65" s="174"/>
      <c r="F65" s="174"/>
      <c r="G65" s="174"/>
      <c r="H65" s="174"/>
      <c r="I65" s="174"/>
      <c r="J65" s="175">
        <f>J452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133</v>
      </c>
      <c r="E66" s="168"/>
      <c r="F66" s="168"/>
      <c r="G66" s="168"/>
      <c r="H66" s="168"/>
      <c r="I66" s="168"/>
      <c r="J66" s="169">
        <f>J455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134</v>
      </c>
      <c r="E67" s="174"/>
      <c r="F67" s="174"/>
      <c r="G67" s="174"/>
      <c r="H67" s="174"/>
      <c r="I67" s="174"/>
      <c r="J67" s="175">
        <f>J456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135</v>
      </c>
      <c r="E68" s="174"/>
      <c r="F68" s="174"/>
      <c r="G68" s="174"/>
      <c r="H68" s="174"/>
      <c r="I68" s="174"/>
      <c r="J68" s="175">
        <f>J862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136</v>
      </c>
      <c r="E69" s="174"/>
      <c r="F69" s="174"/>
      <c r="G69" s="174"/>
      <c r="H69" s="174"/>
      <c r="I69" s="174"/>
      <c r="J69" s="175">
        <f>J948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137</v>
      </c>
      <c r="E70" s="174"/>
      <c r="F70" s="174"/>
      <c r="G70" s="174"/>
      <c r="H70" s="174"/>
      <c r="I70" s="174"/>
      <c r="J70" s="175">
        <f>J964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138</v>
      </c>
      <c r="E71" s="174"/>
      <c r="F71" s="174"/>
      <c r="G71" s="174"/>
      <c r="H71" s="174"/>
      <c r="I71" s="174"/>
      <c r="J71" s="175">
        <f>J981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139</v>
      </c>
      <c r="E72" s="174"/>
      <c r="F72" s="174"/>
      <c r="G72" s="174"/>
      <c r="H72" s="174"/>
      <c r="I72" s="174"/>
      <c r="J72" s="175">
        <f>J1073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5"/>
      <c r="C73" s="166"/>
      <c r="D73" s="167" t="s">
        <v>140</v>
      </c>
      <c r="E73" s="168"/>
      <c r="F73" s="168"/>
      <c r="G73" s="168"/>
      <c r="H73" s="168"/>
      <c r="I73" s="168"/>
      <c r="J73" s="169">
        <f>J1132</f>
        <v>0</v>
      </c>
      <c r="K73" s="166"/>
      <c r="L73" s="17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1"/>
      <c r="C74" s="172"/>
      <c r="D74" s="173" t="s">
        <v>141</v>
      </c>
      <c r="E74" s="174"/>
      <c r="F74" s="174"/>
      <c r="G74" s="174"/>
      <c r="H74" s="174"/>
      <c r="I74" s="174"/>
      <c r="J74" s="175">
        <f>J1133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142</v>
      </c>
      <c r="E75" s="174"/>
      <c r="F75" s="174"/>
      <c r="G75" s="174"/>
      <c r="H75" s="174"/>
      <c r="I75" s="174"/>
      <c r="J75" s="175">
        <f>J1152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143</v>
      </c>
      <c r="E76" s="174"/>
      <c r="F76" s="174"/>
      <c r="G76" s="174"/>
      <c r="H76" s="174"/>
      <c r="I76" s="174"/>
      <c r="J76" s="175">
        <f>J1177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144</v>
      </c>
      <c r="E77" s="174"/>
      <c r="F77" s="174"/>
      <c r="G77" s="174"/>
      <c r="H77" s="174"/>
      <c r="I77" s="174"/>
      <c r="J77" s="175">
        <f>J1186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1"/>
      <c r="C78" s="172"/>
      <c r="D78" s="173" t="s">
        <v>145</v>
      </c>
      <c r="E78" s="174"/>
      <c r="F78" s="174"/>
      <c r="G78" s="174"/>
      <c r="H78" s="174"/>
      <c r="I78" s="174"/>
      <c r="J78" s="175">
        <f>J1191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4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4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4" s="2" customFormat="1" ht="6.96" customHeight="1">
      <c r="A84" s="41"/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134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4.96" customHeight="1">
      <c r="A85" s="41"/>
      <c r="B85" s="42"/>
      <c r="C85" s="25" t="s">
        <v>146</v>
      </c>
      <c r="D85" s="43"/>
      <c r="E85" s="43"/>
      <c r="F85" s="43"/>
      <c r="G85" s="43"/>
      <c r="H85" s="43"/>
      <c r="I85" s="43"/>
      <c r="J85" s="43"/>
      <c r="K85" s="43"/>
      <c r="L85" s="134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4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4" t="s">
        <v>16</v>
      </c>
      <c r="D87" s="43"/>
      <c r="E87" s="43"/>
      <c r="F87" s="43"/>
      <c r="G87" s="43"/>
      <c r="H87" s="43"/>
      <c r="I87" s="43"/>
      <c r="J87" s="43"/>
      <c r="K87" s="43"/>
      <c r="L87" s="134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160" t="str">
        <f>E7</f>
        <v>BD Botanická 835/66 Brno</v>
      </c>
      <c r="F88" s="34"/>
      <c r="G88" s="34"/>
      <c r="H88" s="34"/>
      <c r="I88" s="43"/>
      <c r="J88" s="43"/>
      <c r="K88" s="43"/>
      <c r="L88" s="134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4" t="s">
        <v>107</v>
      </c>
      <c r="D89" s="43"/>
      <c r="E89" s="43"/>
      <c r="F89" s="43"/>
      <c r="G89" s="43"/>
      <c r="H89" s="43"/>
      <c r="I89" s="43"/>
      <c r="J89" s="43"/>
      <c r="K89" s="43"/>
      <c r="L89" s="134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E9</f>
        <v>SO 01 - Terasa</v>
      </c>
      <c r="F90" s="43"/>
      <c r="G90" s="43"/>
      <c r="H90" s="43"/>
      <c r="I90" s="43"/>
      <c r="J90" s="43"/>
      <c r="K90" s="43"/>
      <c r="L90" s="134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4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4" t="s">
        <v>22</v>
      </c>
      <c r="D92" s="43"/>
      <c r="E92" s="43"/>
      <c r="F92" s="29" t="str">
        <f>F12</f>
        <v>Brno</v>
      </c>
      <c r="G92" s="43"/>
      <c r="H92" s="43"/>
      <c r="I92" s="34" t="s">
        <v>24</v>
      </c>
      <c r="J92" s="75" t="str">
        <f>IF(J12="","",J12)</f>
        <v>31. 1. 2025</v>
      </c>
      <c r="K92" s="43"/>
      <c r="L92" s="134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4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4" t="s">
        <v>28</v>
      </c>
      <c r="D94" s="43"/>
      <c r="E94" s="43"/>
      <c r="F94" s="29" t="str">
        <f>E15</f>
        <v>Statutární město Brno</v>
      </c>
      <c r="G94" s="43"/>
      <c r="H94" s="43"/>
      <c r="I94" s="34" t="s">
        <v>34</v>
      </c>
      <c r="J94" s="39" t="str">
        <f>E21</f>
        <v>Ing. Adam Běťák</v>
      </c>
      <c r="K94" s="43"/>
      <c r="L94" s="134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4" t="s">
        <v>32</v>
      </c>
      <c r="D95" s="43"/>
      <c r="E95" s="43"/>
      <c r="F95" s="29" t="str">
        <f>IF(E18="","",E18)</f>
        <v>Vyplň údaj</v>
      </c>
      <c r="G95" s="43"/>
      <c r="H95" s="43"/>
      <c r="I95" s="34" t="s">
        <v>37</v>
      </c>
      <c r="J95" s="39" t="str">
        <f>E24</f>
        <v xml:space="preserve"> </v>
      </c>
      <c r="K95" s="43"/>
      <c r="L95" s="134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34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77"/>
      <c r="B97" s="178"/>
      <c r="C97" s="179" t="s">
        <v>147</v>
      </c>
      <c r="D97" s="180" t="s">
        <v>60</v>
      </c>
      <c r="E97" s="180" t="s">
        <v>56</v>
      </c>
      <c r="F97" s="180" t="s">
        <v>57</v>
      </c>
      <c r="G97" s="180" t="s">
        <v>148</v>
      </c>
      <c r="H97" s="180" t="s">
        <v>149</v>
      </c>
      <c r="I97" s="180" t="s">
        <v>150</v>
      </c>
      <c r="J97" s="180" t="s">
        <v>125</v>
      </c>
      <c r="K97" s="181" t="s">
        <v>151</v>
      </c>
      <c r="L97" s="182"/>
      <c r="M97" s="95" t="s">
        <v>21</v>
      </c>
      <c r="N97" s="96" t="s">
        <v>45</v>
      </c>
      <c r="O97" s="96" t="s">
        <v>152</v>
      </c>
      <c r="P97" s="96" t="s">
        <v>153</v>
      </c>
      <c r="Q97" s="96" t="s">
        <v>154</v>
      </c>
      <c r="R97" s="96" t="s">
        <v>155</v>
      </c>
      <c r="S97" s="96" t="s">
        <v>156</v>
      </c>
      <c r="T97" s="97" t="s">
        <v>157</v>
      </c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</row>
    <row r="98" s="2" customFormat="1" ht="22.8" customHeight="1">
      <c r="A98" s="41"/>
      <c r="B98" s="42"/>
      <c r="C98" s="102" t="s">
        <v>158</v>
      </c>
      <c r="D98" s="43"/>
      <c r="E98" s="43"/>
      <c r="F98" s="43"/>
      <c r="G98" s="43"/>
      <c r="H98" s="43"/>
      <c r="I98" s="43"/>
      <c r="J98" s="183">
        <f>BK98</f>
        <v>0</v>
      </c>
      <c r="K98" s="43"/>
      <c r="L98" s="47"/>
      <c r="M98" s="98"/>
      <c r="N98" s="184"/>
      <c r="O98" s="99"/>
      <c r="P98" s="185">
        <f>P99+P455+P1132</f>
        <v>0</v>
      </c>
      <c r="Q98" s="99"/>
      <c r="R98" s="185">
        <f>R99+R455+R1132</f>
        <v>12.361602420000001</v>
      </c>
      <c r="S98" s="99"/>
      <c r="T98" s="186">
        <f>T99+T455+T1132</f>
        <v>40.990676579999999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74</v>
      </c>
      <c r="AU98" s="19" t="s">
        <v>126</v>
      </c>
      <c r="BK98" s="187">
        <f>BK99+BK455+BK1132</f>
        <v>0</v>
      </c>
    </row>
    <row r="99" s="12" customFormat="1" ht="25.92" customHeight="1">
      <c r="A99" s="12"/>
      <c r="B99" s="188"/>
      <c r="C99" s="189"/>
      <c r="D99" s="190" t="s">
        <v>74</v>
      </c>
      <c r="E99" s="191" t="s">
        <v>159</v>
      </c>
      <c r="F99" s="191" t="s">
        <v>160</v>
      </c>
      <c r="G99" s="189"/>
      <c r="H99" s="189"/>
      <c r="I99" s="192"/>
      <c r="J99" s="193">
        <f>BK99</f>
        <v>0</v>
      </c>
      <c r="K99" s="189"/>
      <c r="L99" s="194"/>
      <c r="M99" s="195"/>
      <c r="N99" s="196"/>
      <c r="O99" s="196"/>
      <c r="P99" s="197">
        <f>P100+P107+P218+P436+P452</f>
        <v>0</v>
      </c>
      <c r="Q99" s="196"/>
      <c r="R99" s="197">
        <f>R100+R107+R218+R436+R452</f>
        <v>10.091007300000001</v>
      </c>
      <c r="S99" s="196"/>
      <c r="T99" s="198">
        <f>T100+T107+T218+T436+T452</f>
        <v>23.482106000000002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83</v>
      </c>
      <c r="AT99" s="200" t="s">
        <v>74</v>
      </c>
      <c r="AU99" s="200" t="s">
        <v>75</v>
      </c>
      <c r="AY99" s="199" t="s">
        <v>161</v>
      </c>
      <c r="BK99" s="201">
        <f>BK100+BK107+BK218+BK436+BK452</f>
        <v>0</v>
      </c>
    </row>
    <row r="100" s="12" customFormat="1" ht="22.8" customHeight="1">
      <c r="A100" s="12"/>
      <c r="B100" s="188"/>
      <c r="C100" s="189"/>
      <c r="D100" s="190" t="s">
        <v>74</v>
      </c>
      <c r="E100" s="202" t="s">
        <v>89</v>
      </c>
      <c r="F100" s="202" t="s">
        <v>162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SUM(P101:P106)</f>
        <v>0</v>
      </c>
      <c r="Q100" s="196"/>
      <c r="R100" s="197">
        <f>SUM(R101:R106)</f>
        <v>0.80891999999999997</v>
      </c>
      <c r="S100" s="196"/>
      <c r="T100" s="198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83</v>
      </c>
      <c r="AT100" s="200" t="s">
        <v>74</v>
      </c>
      <c r="AU100" s="200" t="s">
        <v>83</v>
      </c>
      <c r="AY100" s="199" t="s">
        <v>161</v>
      </c>
      <c r="BK100" s="201">
        <f>SUM(BK101:BK106)</f>
        <v>0</v>
      </c>
    </row>
    <row r="101" s="2" customFormat="1" ht="37.8" customHeight="1">
      <c r="A101" s="41"/>
      <c r="B101" s="42"/>
      <c r="C101" s="204" t="s">
        <v>83</v>
      </c>
      <c r="D101" s="204" t="s">
        <v>163</v>
      </c>
      <c r="E101" s="205" t="s">
        <v>164</v>
      </c>
      <c r="F101" s="206" t="s">
        <v>165</v>
      </c>
      <c r="G101" s="207" t="s">
        <v>92</v>
      </c>
      <c r="H101" s="208">
        <v>5.04</v>
      </c>
      <c r="I101" s="209"/>
      <c r="J101" s="210">
        <f>ROUND(I101*H101,2)</f>
        <v>0</v>
      </c>
      <c r="K101" s="206" t="s">
        <v>166</v>
      </c>
      <c r="L101" s="47"/>
      <c r="M101" s="211" t="s">
        <v>21</v>
      </c>
      <c r="N101" s="212" t="s">
        <v>47</v>
      </c>
      <c r="O101" s="87"/>
      <c r="P101" s="213">
        <f>O101*H101</f>
        <v>0</v>
      </c>
      <c r="Q101" s="213">
        <v>0.1605</v>
      </c>
      <c r="R101" s="213">
        <f>Q101*H101</f>
        <v>0.80891999999999997</v>
      </c>
      <c r="S101" s="213">
        <v>0</v>
      </c>
      <c r="T101" s="214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5" t="s">
        <v>167</v>
      </c>
      <c r="AT101" s="215" t="s">
        <v>163</v>
      </c>
      <c r="AU101" s="215" t="s">
        <v>106</v>
      </c>
      <c r="AY101" s="19" t="s">
        <v>161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9" t="s">
        <v>106</v>
      </c>
      <c r="BK101" s="216">
        <f>ROUND(I101*H101,2)</f>
        <v>0</v>
      </c>
      <c r="BL101" s="19" t="s">
        <v>167</v>
      </c>
      <c r="BM101" s="215" t="s">
        <v>168</v>
      </c>
    </row>
    <row r="102" s="2" customFormat="1">
      <c r="A102" s="41"/>
      <c r="B102" s="42"/>
      <c r="C102" s="43"/>
      <c r="D102" s="217" t="s">
        <v>169</v>
      </c>
      <c r="E102" s="43"/>
      <c r="F102" s="218" t="s">
        <v>170</v>
      </c>
      <c r="G102" s="43"/>
      <c r="H102" s="43"/>
      <c r="I102" s="219"/>
      <c r="J102" s="43"/>
      <c r="K102" s="43"/>
      <c r="L102" s="47"/>
      <c r="M102" s="220"/>
      <c r="N102" s="221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169</v>
      </c>
      <c r="AU102" s="19" t="s">
        <v>106</v>
      </c>
    </row>
    <row r="103" s="13" customFormat="1">
      <c r="A103" s="13"/>
      <c r="B103" s="222"/>
      <c r="C103" s="223"/>
      <c r="D103" s="224" t="s">
        <v>171</v>
      </c>
      <c r="E103" s="225" t="s">
        <v>21</v>
      </c>
      <c r="F103" s="226" t="s">
        <v>172</v>
      </c>
      <c r="G103" s="223"/>
      <c r="H103" s="225" t="s">
        <v>21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171</v>
      </c>
      <c r="AU103" s="232" t="s">
        <v>106</v>
      </c>
      <c r="AV103" s="13" t="s">
        <v>83</v>
      </c>
      <c r="AW103" s="13" t="s">
        <v>36</v>
      </c>
      <c r="AX103" s="13" t="s">
        <v>75</v>
      </c>
      <c r="AY103" s="232" t="s">
        <v>161</v>
      </c>
    </row>
    <row r="104" s="13" customFormat="1">
      <c r="A104" s="13"/>
      <c r="B104" s="222"/>
      <c r="C104" s="223"/>
      <c r="D104" s="224" t="s">
        <v>171</v>
      </c>
      <c r="E104" s="225" t="s">
        <v>21</v>
      </c>
      <c r="F104" s="226" t="s">
        <v>173</v>
      </c>
      <c r="G104" s="223"/>
      <c r="H104" s="225" t="s">
        <v>21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171</v>
      </c>
      <c r="AU104" s="232" t="s">
        <v>106</v>
      </c>
      <c r="AV104" s="13" t="s">
        <v>83</v>
      </c>
      <c r="AW104" s="13" t="s">
        <v>36</v>
      </c>
      <c r="AX104" s="13" t="s">
        <v>75</v>
      </c>
      <c r="AY104" s="232" t="s">
        <v>161</v>
      </c>
    </row>
    <row r="105" s="14" customFormat="1">
      <c r="A105" s="14"/>
      <c r="B105" s="233"/>
      <c r="C105" s="234"/>
      <c r="D105" s="224" t="s">
        <v>171</v>
      </c>
      <c r="E105" s="235" t="s">
        <v>21</v>
      </c>
      <c r="F105" s="236" t="s">
        <v>174</v>
      </c>
      <c r="G105" s="234"/>
      <c r="H105" s="237">
        <v>5.04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171</v>
      </c>
      <c r="AU105" s="243" t="s">
        <v>106</v>
      </c>
      <c r="AV105" s="14" t="s">
        <v>106</v>
      </c>
      <c r="AW105" s="14" t="s">
        <v>36</v>
      </c>
      <c r="AX105" s="14" t="s">
        <v>75</v>
      </c>
      <c r="AY105" s="243" t="s">
        <v>161</v>
      </c>
    </row>
    <row r="106" s="15" customFormat="1">
      <c r="A106" s="15"/>
      <c r="B106" s="244"/>
      <c r="C106" s="245"/>
      <c r="D106" s="224" t="s">
        <v>171</v>
      </c>
      <c r="E106" s="246" t="s">
        <v>21</v>
      </c>
      <c r="F106" s="247" t="s">
        <v>175</v>
      </c>
      <c r="G106" s="245"/>
      <c r="H106" s="248">
        <v>5.04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4" t="s">
        <v>171</v>
      </c>
      <c r="AU106" s="254" t="s">
        <v>106</v>
      </c>
      <c r="AV106" s="15" t="s">
        <v>167</v>
      </c>
      <c r="AW106" s="15" t="s">
        <v>36</v>
      </c>
      <c r="AX106" s="15" t="s">
        <v>83</v>
      </c>
      <c r="AY106" s="254" t="s">
        <v>161</v>
      </c>
    </row>
    <row r="107" s="12" customFormat="1" ht="22.8" customHeight="1">
      <c r="A107" s="12"/>
      <c r="B107" s="188"/>
      <c r="C107" s="189"/>
      <c r="D107" s="190" t="s">
        <v>74</v>
      </c>
      <c r="E107" s="202" t="s">
        <v>176</v>
      </c>
      <c r="F107" s="202" t="s">
        <v>177</v>
      </c>
      <c r="G107" s="189"/>
      <c r="H107" s="189"/>
      <c r="I107" s="192"/>
      <c r="J107" s="203">
        <f>BK107</f>
        <v>0</v>
      </c>
      <c r="K107" s="189"/>
      <c r="L107" s="194"/>
      <c r="M107" s="195"/>
      <c r="N107" s="196"/>
      <c r="O107" s="196"/>
      <c r="P107" s="197">
        <f>SUM(P108:P217)</f>
        <v>0</v>
      </c>
      <c r="Q107" s="196"/>
      <c r="R107" s="197">
        <f>SUM(R108:R217)</f>
        <v>9.2799940200000002</v>
      </c>
      <c r="S107" s="196"/>
      <c r="T107" s="198">
        <f>SUM(T108:T217)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9" t="s">
        <v>83</v>
      </c>
      <c r="AT107" s="200" t="s">
        <v>74</v>
      </c>
      <c r="AU107" s="200" t="s">
        <v>83</v>
      </c>
      <c r="AY107" s="199" t="s">
        <v>161</v>
      </c>
      <c r="BK107" s="201">
        <f>SUM(BK108:BK217)</f>
        <v>0</v>
      </c>
    </row>
    <row r="108" s="2" customFormat="1" ht="33" customHeight="1">
      <c r="A108" s="41"/>
      <c r="B108" s="42"/>
      <c r="C108" s="204" t="s">
        <v>106</v>
      </c>
      <c r="D108" s="204" t="s">
        <v>163</v>
      </c>
      <c r="E108" s="205" t="s">
        <v>178</v>
      </c>
      <c r="F108" s="206" t="s">
        <v>179</v>
      </c>
      <c r="G108" s="207" t="s">
        <v>92</v>
      </c>
      <c r="H108" s="208">
        <v>19.495000000000001</v>
      </c>
      <c r="I108" s="209"/>
      <c r="J108" s="210">
        <f>ROUND(I108*H108,2)</f>
        <v>0</v>
      </c>
      <c r="K108" s="206" t="s">
        <v>166</v>
      </c>
      <c r="L108" s="47"/>
      <c r="M108" s="211" t="s">
        <v>21</v>
      </c>
      <c r="N108" s="212" t="s">
        <v>47</v>
      </c>
      <c r="O108" s="87"/>
      <c r="P108" s="213">
        <f>O108*H108</f>
        <v>0</v>
      </c>
      <c r="Q108" s="213">
        <v>0.020480000000000002</v>
      </c>
      <c r="R108" s="213">
        <f>Q108*H108</f>
        <v>0.39925760000000005</v>
      </c>
      <c r="S108" s="213">
        <v>0</v>
      </c>
      <c r="T108" s="214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5" t="s">
        <v>167</v>
      </c>
      <c r="AT108" s="215" t="s">
        <v>163</v>
      </c>
      <c r="AU108" s="215" t="s">
        <v>106</v>
      </c>
      <c r="AY108" s="19" t="s">
        <v>161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9" t="s">
        <v>106</v>
      </c>
      <c r="BK108" s="216">
        <f>ROUND(I108*H108,2)</f>
        <v>0</v>
      </c>
      <c r="BL108" s="19" t="s">
        <v>167</v>
      </c>
      <c r="BM108" s="215" t="s">
        <v>180</v>
      </c>
    </row>
    <row r="109" s="2" customFormat="1">
      <c r="A109" s="41"/>
      <c r="B109" s="42"/>
      <c r="C109" s="43"/>
      <c r="D109" s="217" t="s">
        <v>169</v>
      </c>
      <c r="E109" s="43"/>
      <c r="F109" s="218" t="s">
        <v>181</v>
      </c>
      <c r="G109" s="43"/>
      <c r="H109" s="43"/>
      <c r="I109" s="219"/>
      <c r="J109" s="43"/>
      <c r="K109" s="43"/>
      <c r="L109" s="47"/>
      <c r="M109" s="220"/>
      <c r="N109" s="221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169</v>
      </c>
      <c r="AU109" s="19" t="s">
        <v>106</v>
      </c>
    </row>
    <row r="110" s="14" customFormat="1">
      <c r="A110" s="14"/>
      <c r="B110" s="233"/>
      <c r="C110" s="234"/>
      <c r="D110" s="224" t="s">
        <v>171</v>
      </c>
      <c r="E110" s="235" t="s">
        <v>21</v>
      </c>
      <c r="F110" s="236" t="s">
        <v>182</v>
      </c>
      <c r="G110" s="234"/>
      <c r="H110" s="237">
        <v>1.0409999999999999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3" t="s">
        <v>171</v>
      </c>
      <c r="AU110" s="243" t="s">
        <v>106</v>
      </c>
      <c r="AV110" s="14" t="s">
        <v>106</v>
      </c>
      <c r="AW110" s="14" t="s">
        <v>36</v>
      </c>
      <c r="AX110" s="14" t="s">
        <v>75</v>
      </c>
      <c r="AY110" s="243" t="s">
        <v>161</v>
      </c>
    </row>
    <row r="111" s="14" customFormat="1">
      <c r="A111" s="14"/>
      <c r="B111" s="233"/>
      <c r="C111" s="234"/>
      <c r="D111" s="224" t="s">
        <v>171</v>
      </c>
      <c r="E111" s="235" t="s">
        <v>21</v>
      </c>
      <c r="F111" s="236" t="s">
        <v>183</v>
      </c>
      <c r="G111" s="234"/>
      <c r="H111" s="237">
        <v>6.0170000000000003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171</v>
      </c>
      <c r="AU111" s="243" t="s">
        <v>106</v>
      </c>
      <c r="AV111" s="14" t="s">
        <v>106</v>
      </c>
      <c r="AW111" s="14" t="s">
        <v>36</v>
      </c>
      <c r="AX111" s="14" t="s">
        <v>75</v>
      </c>
      <c r="AY111" s="243" t="s">
        <v>161</v>
      </c>
    </row>
    <row r="112" s="14" customFormat="1">
      <c r="A112" s="14"/>
      <c r="B112" s="233"/>
      <c r="C112" s="234"/>
      <c r="D112" s="224" t="s">
        <v>171</v>
      </c>
      <c r="E112" s="235" t="s">
        <v>21</v>
      </c>
      <c r="F112" s="236" t="s">
        <v>184</v>
      </c>
      <c r="G112" s="234"/>
      <c r="H112" s="237">
        <v>12.436999999999999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171</v>
      </c>
      <c r="AU112" s="243" t="s">
        <v>106</v>
      </c>
      <c r="AV112" s="14" t="s">
        <v>106</v>
      </c>
      <c r="AW112" s="14" t="s">
        <v>36</v>
      </c>
      <c r="AX112" s="14" t="s">
        <v>75</v>
      </c>
      <c r="AY112" s="243" t="s">
        <v>161</v>
      </c>
    </row>
    <row r="113" s="15" customFormat="1">
      <c r="A113" s="15"/>
      <c r="B113" s="244"/>
      <c r="C113" s="245"/>
      <c r="D113" s="224" t="s">
        <v>171</v>
      </c>
      <c r="E113" s="246" t="s">
        <v>21</v>
      </c>
      <c r="F113" s="247" t="s">
        <v>175</v>
      </c>
      <c r="G113" s="245"/>
      <c r="H113" s="248">
        <v>19.495000000000001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4" t="s">
        <v>171</v>
      </c>
      <c r="AU113" s="254" t="s">
        <v>106</v>
      </c>
      <c r="AV113" s="15" t="s">
        <v>167</v>
      </c>
      <c r="AW113" s="15" t="s">
        <v>36</v>
      </c>
      <c r="AX113" s="15" t="s">
        <v>83</v>
      </c>
      <c r="AY113" s="254" t="s">
        <v>161</v>
      </c>
    </row>
    <row r="114" s="2" customFormat="1">
      <c r="A114" s="41"/>
      <c r="B114" s="42"/>
      <c r="C114" s="43"/>
      <c r="D114" s="224" t="s">
        <v>185</v>
      </c>
      <c r="E114" s="43"/>
      <c r="F114" s="255" t="s">
        <v>186</v>
      </c>
      <c r="G114" s="43"/>
      <c r="H114" s="43"/>
      <c r="I114" s="43"/>
      <c r="J114" s="43"/>
      <c r="K114" s="43"/>
      <c r="L114" s="47"/>
      <c r="M114" s="220"/>
      <c r="N114" s="221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U114" s="19" t="s">
        <v>106</v>
      </c>
    </row>
    <row r="115" s="2" customFormat="1">
      <c r="A115" s="41"/>
      <c r="B115" s="42"/>
      <c r="C115" s="43"/>
      <c r="D115" s="224" t="s">
        <v>185</v>
      </c>
      <c r="E115" s="43"/>
      <c r="F115" s="256" t="s">
        <v>172</v>
      </c>
      <c r="G115" s="43"/>
      <c r="H115" s="257">
        <v>0</v>
      </c>
      <c r="I115" s="43"/>
      <c r="J115" s="43"/>
      <c r="K115" s="43"/>
      <c r="L115" s="47"/>
      <c r="M115" s="220"/>
      <c r="N115" s="221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U115" s="19" t="s">
        <v>106</v>
      </c>
    </row>
    <row r="116" s="2" customFormat="1">
      <c r="A116" s="41"/>
      <c r="B116" s="42"/>
      <c r="C116" s="43"/>
      <c r="D116" s="224" t="s">
        <v>185</v>
      </c>
      <c r="E116" s="43"/>
      <c r="F116" s="256" t="s">
        <v>187</v>
      </c>
      <c r="G116" s="43"/>
      <c r="H116" s="257">
        <v>0</v>
      </c>
      <c r="I116" s="43"/>
      <c r="J116" s="43"/>
      <c r="K116" s="43"/>
      <c r="L116" s="47"/>
      <c r="M116" s="220"/>
      <c r="N116" s="221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U116" s="19" t="s">
        <v>106</v>
      </c>
    </row>
    <row r="117" s="2" customFormat="1">
      <c r="A117" s="41"/>
      <c r="B117" s="42"/>
      <c r="C117" s="43"/>
      <c r="D117" s="224" t="s">
        <v>185</v>
      </c>
      <c r="E117" s="43"/>
      <c r="F117" s="256" t="s">
        <v>188</v>
      </c>
      <c r="G117" s="43"/>
      <c r="H117" s="257">
        <v>2.5699999999999998</v>
      </c>
      <c r="I117" s="43"/>
      <c r="J117" s="43"/>
      <c r="K117" s="43"/>
      <c r="L117" s="47"/>
      <c r="M117" s="220"/>
      <c r="N117" s="221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U117" s="19" t="s">
        <v>106</v>
      </c>
    </row>
    <row r="118" s="2" customFormat="1">
      <c r="A118" s="41"/>
      <c r="B118" s="42"/>
      <c r="C118" s="43"/>
      <c r="D118" s="224" t="s">
        <v>185</v>
      </c>
      <c r="E118" s="43"/>
      <c r="F118" s="256" t="s">
        <v>175</v>
      </c>
      <c r="G118" s="43"/>
      <c r="H118" s="257">
        <v>2.5699999999999998</v>
      </c>
      <c r="I118" s="43"/>
      <c r="J118" s="43"/>
      <c r="K118" s="43"/>
      <c r="L118" s="47"/>
      <c r="M118" s="220"/>
      <c r="N118" s="221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U118" s="19" t="s">
        <v>106</v>
      </c>
    </row>
    <row r="119" s="2" customFormat="1">
      <c r="A119" s="41"/>
      <c r="B119" s="42"/>
      <c r="C119" s="43"/>
      <c r="D119" s="224" t="s">
        <v>185</v>
      </c>
      <c r="E119" s="43"/>
      <c r="F119" s="255" t="s">
        <v>189</v>
      </c>
      <c r="G119" s="43"/>
      <c r="H119" s="43"/>
      <c r="I119" s="43"/>
      <c r="J119" s="43"/>
      <c r="K119" s="43"/>
      <c r="L119" s="47"/>
      <c r="M119" s="220"/>
      <c r="N119" s="221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U119" s="19" t="s">
        <v>106</v>
      </c>
    </row>
    <row r="120" s="2" customFormat="1">
      <c r="A120" s="41"/>
      <c r="B120" s="42"/>
      <c r="C120" s="43"/>
      <c r="D120" s="224" t="s">
        <v>185</v>
      </c>
      <c r="E120" s="43"/>
      <c r="F120" s="256" t="s">
        <v>172</v>
      </c>
      <c r="G120" s="43"/>
      <c r="H120" s="257">
        <v>0</v>
      </c>
      <c r="I120" s="43"/>
      <c r="J120" s="43"/>
      <c r="K120" s="43"/>
      <c r="L120" s="47"/>
      <c r="M120" s="220"/>
      <c r="N120" s="221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U120" s="19" t="s">
        <v>106</v>
      </c>
    </row>
    <row r="121" s="2" customFormat="1">
      <c r="A121" s="41"/>
      <c r="B121" s="42"/>
      <c r="C121" s="43"/>
      <c r="D121" s="224" t="s">
        <v>185</v>
      </c>
      <c r="E121" s="43"/>
      <c r="F121" s="256" t="s">
        <v>190</v>
      </c>
      <c r="G121" s="43"/>
      <c r="H121" s="257">
        <v>0</v>
      </c>
      <c r="I121" s="43"/>
      <c r="J121" s="43"/>
      <c r="K121" s="43"/>
      <c r="L121" s="47"/>
      <c r="M121" s="220"/>
      <c r="N121" s="221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U121" s="19" t="s">
        <v>106</v>
      </c>
    </row>
    <row r="122" s="2" customFormat="1">
      <c r="A122" s="41"/>
      <c r="B122" s="42"/>
      <c r="C122" s="43"/>
      <c r="D122" s="224" t="s">
        <v>185</v>
      </c>
      <c r="E122" s="43"/>
      <c r="F122" s="256" t="s">
        <v>191</v>
      </c>
      <c r="G122" s="43"/>
      <c r="H122" s="257">
        <v>10.94</v>
      </c>
      <c r="I122" s="43"/>
      <c r="J122" s="43"/>
      <c r="K122" s="43"/>
      <c r="L122" s="47"/>
      <c r="M122" s="220"/>
      <c r="N122" s="221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U122" s="19" t="s">
        <v>106</v>
      </c>
    </row>
    <row r="123" s="2" customFormat="1">
      <c r="A123" s="41"/>
      <c r="B123" s="42"/>
      <c r="C123" s="43"/>
      <c r="D123" s="224" t="s">
        <v>185</v>
      </c>
      <c r="E123" s="43"/>
      <c r="F123" s="256" t="s">
        <v>175</v>
      </c>
      <c r="G123" s="43"/>
      <c r="H123" s="257">
        <v>10.94</v>
      </c>
      <c r="I123" s="43"/>
      <c r="J123" s="43"/>
      <c r="K123" s="43"/>
      <c r="L123" s="47"/>
      <c r="M123" s="220"/>
      <c r="N123" s="221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U123" s="19" t="s">
        <v>106</v>
      </c>
    </row>
    <row r="124" s="2" customFormat="1">
      <c r="A124" s="41"/>
      <c r="B124" s="42"/>
      <c r="C124" s="43"/>
      <c r="D124" s="224" t="s">
        <v>185</v>
      </c>
      <c r="E124" s="43"/>
      <c r="F124" s="255" t="s">
        <v>192</v>
      </c>
      <c r="G124" s="43"/>
      <c r="H124" s="43"/>
      <c r="I124" s="43"/>
      <c r="J124" s="43"/>
      <c r="K124" s="43"/>
      <c r="L124" s="47"/>
      <c r="M124" s="220"/>
      <c r="N124" s="221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U124" s="19" t="s">
        <v>106</v>
      </c>
    </row>
    <row r="125" s="2" customFormat="1">
      <c r="A125" s="41"/>
      <c r="B125" s="42"/>
      <c r="C125" s="43"/>
      <c r="D125" s="224" t="s">
        <v>185</v>
      </c>
      <c r="E125" s="43"/>
      <c r="F125" s="256" t="s">
        <v>172</v>
      </c>
      <c r="G125" s="43"/>
      <c r="H125" s="257">
        <v>0</v>
      </c>
      <c r="I125" s="43"/>
      <c r="J125" s="43"/>
      <c r="K125" s="43"/>
      <c r="L125" s="47"/>
      <c r="M125" s="220"/>
      <c r="N125" s="221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U125" s="19" t="s">
        <v>106</v>
      </c>
    </row>
    <row r="126" s="2" customFormat="1">
      <c r="A126" s="41"/>
      <c r="B126" s="42"/>
      <c r="C126" s="43"/>
      <c r="D126" s="224" t="s">
        <v>185</v>
      </c>
      <c r="E126" s="43"/>
      <c r="F126" s="256" t="s">
        <v>193</v>
      </c>
      <c r="G126" s="43"/>
      <c r="H126" s="257">
        <v>0</v>
      </c>
      <c r="I126" s="43"/>
      <c r="J126" s="43"/>
      <c r="K126" s="43"/>
      <c r="L126" s="47"/>
      <c r="M126" s="220"/>
      <c r="N126" s="221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U126" s="19" t="s">
        <v>106</v>
      </c>
    </row>
    <row r="127" s="2" customFormat="1">
      <c r="A127" s="41"/>
      <c r="B127" s="42"/>
      <c r="C127" s="43"/>
      <c r="D127" s="224" t="s">
        <v>185</v>
      </c>
      <c r="E127" s="43"/>
      <c r="F127" s="256" t="s">
        <v>194</v>
      </c>
      <c r="G127" s="43"/>
      <c r="H127" s="257">
        <v>21.629999999999999</v>
      </c>
      <c r="I127" s="43"/>
      <c r="J127" s="43"/>
      <c r="K127" s="43"/>
      <c r="L127" s="47"/>
      <c r="M127" s="220"/>
      <c r="N127" s="221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U127" s="19" t="s">
        <v>106</v>
      </c>
    </row>
    <row r="128" s="2" customFormat="1">
      <c r="A128" s="41"/>
      <c r="B128" s="42"/>
      <c r="C128" s="43"/>
      <c r="D128" s="224" t="s">
        <v>185</v>
      </c>
      <c r="E128" s="43"/>
      <c r="F128" s="256" t="s">
        <v>175</v>
      </c>
      <c r="G128" s="43"/>
      <c r="H128" s="257">
        <v>21.629999999999999</v>
      </c>
      <c r="I128" s="43"/>
      <c r="J128" s="43"/>
      <c r="K128" s="43"/>
      <c r="L128" s="47"/>
      <c r="M128" s="220"/>
      <c r="N128" s="221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U128" s="19" t="s">
        <v>106</v>
      </c>
    </row>
    <row r="129" s="2" customFormat="1" ht="37.8" customHeight="1">
      <c r="A129" s="41"/>
      <c r="B129" s="42"/>
      <c r="C129" s="204" t="s">
        <v>89</v>
      </c>
      <c r="D129" s="204" t="s">
        <v>163</v>
      </c>
      <c r="E129" s="205" t="s">
        <v>195</v>
      </c>
      <c r="F129" s="206" t="s">
        <v>196</v>
      </c>
      <c r="G129" s="207" t="s">
        <v>92</v>
      </c>
      <c r="H129" s="208">
        <v>23.349</v>
      </c>
      <c r="I129" s="209"/>
      <c r="J129" s="210">
        <f>ROUND(I129*H129,2)</f>
        <v>0</v>
      </c>
      <c r="K129" s="206" t="s">
        <v>197</v>
      </c>
      <c r="L129" s="47"/>
      <c r="M129" s="211" t="s">
        <v>21</v>
      </c>
      <c r="N129" s="212" t="s">
        <v>47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5" t="s">
        <v>167</v>
      </c>
      <c r="AT129" s="215" t="s">
        <v>163</v>
      </c>
      <c r="AU129" s="215" t="s">
        <v>106</v>
      </c>
      <c r="AY129" s="19" t="s">
        <v>161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9" t="s">
        <v>106</v>
      </c>
      <c r="BK129" s="216">
        <f>ROUND(I129*H129,2)</f>
        <v>0</v>
      </c>
      <c r="BL129" s="19" t="s">
        <v>167</v>
      </c>
      <c r="BM129" s="215" t="s">
        <v>198</v>
      </c>
    </row>
    <row r="130" s="13" customFormat="1">
      <c r="A130" s="13"/>
      <c r="B130" s="222"/>
      <c r="C130" s="223"/>
      <c r="D130" s="224" t="s">
        <v>171</v>
      </c>
      <c r="E130" s="225" t="s">
        <v>21</v>
      </c>
      <c r="F130" s="226" t="s">
        <v>199</v>
      </c>
      <c r="G130" s="223"/>
      <c r="H130" s="225" t="s">
        <v>21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171</v>
      </c>
      <c r="AU130" s="232" t="s">
        <v>106</v>
      </c>
      <c r="AV130" s="13" t="s">
        <v>83</v>
      </c>
      <c r="AW130" s="13" t="s">
        <v>36</v>
      </c>
      <c r="AX130" s="13" t="s">
        <v>75</v>
      </c>
      <c r="AY130" s="232" t="s">
        <v>161</v>
      </c>
    </row>
    <row r="131" s="14" customFormat="1">
      <c r="A131" s="14"/>
      <c r="B131" s="233"/>
      <c r="C131" s="234"/>
      <c r="D131" s="224" t="s">
        <v>171</v>
      </c>
      <c r="E131" s="235" t="s">
        <v>21</v>
      </c>
      <c r="F131" s="236" t="s">
        <v>200</v>
      </c>
      <c r="G131" s="234"/>
      <c r="H131" s="237">
        <v>5.4080000000000004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3" t="s">
        <v>171</v>
      </c>
      <c r="AU131" s="243" t="s">
        <v>106</v>
      </c>
      <c r="AV131" s="14" t="s">
        <v>106</v>
      </c>
      <c r="AW131" s="14" t="s">
        <v>36</v>
      </c>
      <c r="AX131" s="14" t="s">
        <v>75</v>
      </c>
      <c r="AY131" s="243" t="s">
        <v>161</v>
      </c>
    </row>
    <row r="132" s="14" customFormat="1">
      <c r="A132" s="14"/>
      <c r="B132" s="233"/>
      <c r="C132" s="234"/>
      <c r="D132" s="224" t="s">
        <v>171</v>
      </c>
      <c r="E132" s="235" t="s">
        <v>21</v>
      </c>
      <c r="F132" s="236" t="s">
        <v>201</v>
      </c>
      <c r="G132" s="234"/>
      <c r="H132" s="237">
        <v>17.594000000000001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171</v>
      </c>
      <c r="AU132" s="243" t="s">
        <v>106</v>
      </c>
      <c r="AV132" s="14" t="s">
        <v>106</v>
      </c>
      <c r="AW132" s="14" t="s">
        <v>36</v>
      </c>
      <c r="AX132" s="14" t="s">
        <v>75</v>
      </c>
      <c r="AY132" s="243" t="s">
        <v>161</v>
      </c>
    </row>
    <row r="133" s="14" customFormat="1">
      <c r="A133" s="14"/>
      <c r="B133" s="233"/>
      <c r="C133" s="234"/>
      <c r="D133" s="224" t="s">
        <v>171</v>
      </c>
      <c r="E133" s="235" t="s">
        <v>21</v>
      </c>
      <c r="F133" s="236" t="s">
        <v>202</v>
      </c>
      <c r="G133" s="234"/>
      <c r="H133" s="237">
        <v>0.34699999999999998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3" t="s">
        <v>171</v>
      </c>
      <c r="AU133" s="243" t="s">
        <v>106</v>
      </c>
      <c r="AV133" s="14" t="s">
        <v>106</v>
      </c>
      <c r="AW133" s="14" t="s">
        <v>36</v>
      </c>
      <c r="AX133" s="14" t="s">
        <v>75</v>
      </c>
      <c r="AY133" s="243" t="s">
        <v>161</v>
      </c>
    </row>
    <row r="134" s="15" customFormat="1">
      <c r="A134" s="15"/>
      <c r="B134" s="244"/>
      <c r="C134" s="245"/>
      <c r="D134" s="224" t="s">
        <v>171</v>
      </c>
      <c r="E134" s="246" t="s">
        <v>21</v>
      </c>
      <c r="F134" s="247" t="s">
        <v>175</v>
      </c>
      <c r="G134" s="245"/>
      <c r="H134" s="248">
        <v>23.349000000000004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4" t="s">
        <v>171</v>
      </c>
      <c r="AU134" s="254" t="s">
        <v>106</v>
      </c>
      <c r="AV134" s="15" t="s">
        <v>167</v>
      </c>
      <c r="AW134" s="15" t="s">
        <v>36</v>
      </c>
      <c r="AX134" s="15" t="s">
        <v>83</v>
      </c>
      <c r="AY134" s="254" t="s">
        <v>161</v>
      </c>
    </row>
    <row r="135" s="2" customFormat="1">
      <c r="A135" s="41"/>
      <c r="B135" s="42"/>
      <c r="C135" s="43"/>
      <c r="D135" s="224" t="s">
        <v>185</v>
      </c>
      <c r="E135" s="43"/>
      <c r="F135" s="255" t="s">
        <v>192</v>
      </c>
      <c r="G135" s="43"/>
      <c r="H135" s="43"/>
      <c r="I135" s="43"/>
      <c r="J135" s="43"/>
      <c r="K135" s="43"/>
      <c r="L135" s="47"/>
      <c r="M135" s="220"/>
      <c r="N135" s="221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U135" s="19" t="s">
        <v>106</v>
      </c>
    </row>
    <row r="136" s="2" customFormat="1">
      <c r="A136" s="41"/>
      <c r="B136" s="42"/>
      <c r="C136" s="43"/>
      <c r="D136" s="224" t="s">
        <v>185</v>
      </c>
      <c r="E136" s="43"/>
      <c r="F136" s="256" t="s">
        <v>172</v>
      </c>
      <c r="G136" s="43"/>
      <c r="H136" s="257">
        <v>0</v>
      </c>
      <c r="I136" s="43"/>
      <c r="J136" s="43"/>
      <c r="K136" s="43"/>
      <c r="L136" s="47"/>
      <c r="M136" s="220"/>
      <c r="N136" s="221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U136" s="19" t="s">
        <v>106</v>
      </c>
    </row>
    <row r="137" s="2" customFormat="1">
      <c r="A137" s="41"/>
      <c r="B137" s="42"/>
      <c r="C137" s="43"/>
      <c r="D137" s="224" t="s">
        <v>185</v>
      </c>
      <c r="E137" s="43"/>
      <c r="F137" s="256" t="s">
        <v>193</v>
      </c>
      <c r="G137" s="43"/>
      <c r="H137" s="257">
        <v>0</v>
      </c>
      <c r="I137" s="43"/>
      <c r="J137" s="43"/>
      <c r="K137" s="43"/>
      <c r="L137" s="47"/>
      <c r="M137" s="220"/>
      <c r="N137" s="221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U137" s="19" t="s">
        <v>106</v>
      </c>
    </row>
    <row r="138" s="2" customFormat="1">
      <c r="A138" s="41"/>
      <c r="B138" s="42"/>
      <c r="C138" s="43"/>
      <c r="D138" s="224" t="s">
        <v>185</v>
      </c>
      <c r="E138" s="43"/>
      <c r="F138" s="256" t="s">
        <v>194</v>
      </c>
      <c r="G138" s="43"/>
      <c r="H138" s="257">
        <v>21.629999999999999</v>
      </c>
      <c r="I138" s="43"/>
      <c r="J138" s="43"/>
      <c r="K138" s="43"/>
      <c r="L138" s="47"/>
      <c r="M138" s="220"/>
      <c r="N138" s="221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U138" s="19" t="s">
        <v>106</v>
      </c>
    </row>
    <row r="139" s="2" customFormat="1">
      <c r="A139" s="41"/>
      <c r="B139" s="42"/>
      <c r="C139" s="43"/>
      <c r="D139" s="224" t="s">
        <v>185</v>
      </c>
      <c r="E139" s="43"/>
      <c r="F139" s="256" t="s">
        <v>175</v>
      </c>
      <c r="G139" s="43"/>
      <c r="H139" s="257">
        <v>21.629999999999999</v>
      </c>
      <c r="I139" s="43"/>
      <c r="J139" s="43"/>
      <c r="K139" s="43"/>
      <c r="L139" s="47"/>
      <c r="M139" s="220"/>
      <c r="N139" s="221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U139" s="19" t="s">
        <v>106</v>
      </c>
    </row>
    <row r="140" s="2" customFormat="1">
      <c r="A140" s="41"/>
      <c r="B140" s="42"/>
      <c r="C140" s="43"/>
      <c r="D140" s="224" t="s">
        <v>185</v>
      </c>
      <c r="E140" s="43"/>
      <c r="F140" s="255" t="s">
        <v>203</v>
      </c>
      <c r="G140" s="43"/>
      <c r="H140" s="43"/>
      <c r="I140" s="43"/>
      <c r="J140" s="43"/>
      <c r="K140" s="43"/>
      <c r="L140" s="47"/>
      <c r="M140" s="220"/>
      <c r="N140" s="221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U140" s="19" t="s">
        <v>106</v>
      </c>
    </row>
    <row r="141" s="2" customFormat="1">
      <c r="A141" s="41"/>
      <c r="B141" s="42"/>
      <c r="C141" s="43"/>
      <c r="D141" s="224" t="s">
        <v>185</v>
      </c>
      <c r="E141" s="43"/>
      <c r="F141" s="256" t="s">
        <v>172</v>
      </c>
      <c r="G141" s="43"/>
      <c r="H141" s="257">
        <v>0</v>
      </c>
      <c r="I141" s="43"/>
      <c r="J141" s="43"/>
      <c r="K141" s="43"/>
      <c r="L141" s="47"/>
      <c r="M141" s="220"/>
      <c r="N141" s="221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U141" s="19" t="s">
        <v>106</v>
      </c>
    </row>
    <row r="142" s="2" customFormat="1">
      <c r="A142" s="41"/>
      <c r="B142" s="42"/>
      <c r="C142" s="43"/>
      <c r="D142" s="224" t="s">
        <v>185</v>
      </c>
      <c r="E142" s="43"/>
      <c r="F142" s="256" t="s">
        <v>204</v>
      </c>
      <c r="G142" s="43"/>
      <c r="H142" s="257">
        <v>0</v>
      </c>
      <c r="I142" s="43"/>
      <c r="J142" s="43"/>
      <c r="K142" s="43"/>
      <c r="L142" s="47"/>
      <c r="M142" s="220"/>
      <c r="N142" s="221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U142" s="19" t="s">
        <v>106</v>
      </c>
    </row>
    <row r="143" s="2" customFormat="1">
      <c r="A143" s="41"/>
      <c r="B143" s="42"/>
      <c r="C143" s="43"/>
      <c r="D143" s="224" t="s">
        <v>185</v>
      </c>
      <c r="E143" s="43"/>
      <c r="F143" s="256" t="s">
        <v>205</v>
      </c>
      <c r="G143" s="43"/>
      <c r="H143" s="257">
        <v>23.149999999999999</v>
      </c>
      <c r="I143" s="43"/>
      <c r="J143" s="43"/>
      <c r="K143" s="43"/>
      <c r="L143" s="47"/>
      <c r="M143" s="220"/>
      <c r="N143" s="221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U143" s="19" t="s">
        <v>106</v>
      </c>
    </row>
    <row r="144" s="2" customFormat="1">
      <c r="A144" s="41"/>
      <c r="B144" s="42"/>
      <c r="C144" s="43"/>
      <c r="D144" s="224" t="s">
        <v>185</v>
      </c>
      <c r="E144" s="43"/>
      <c r="F144" s="256" t="s">
        <v>175</v>
      </c>
      <c r="G144" s="43"/>
      <c r="H144" s="257">
        <v>23.149999999999999</v>
      </c>
      <c r="I144" s="43"/>
      <c r="J144" s="43"/>
      <c r="K144" s="43"/>
      <c r="L144" s="47"/>
      <c r="M144" s="220"/>
      <c r="N144" s="221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U144" s="19" t="s">
        <v>106</v>
      </c>
    </row>
    <row r="145" s="2" customFormat="1">
      <c r="A145" s="41"/>
      <c r="B145" s="42"/>
      <c r="C145" s="43"/>
      <c r="D145" s="224" t="s">
        <v>185</v>
      </c>
      <c r="E145" s="43"/>
      <c r="F145" s="255" t="s">
        <v>186</v>
      </c>
      <c r="G145" s="43"/>
      <c r="H145" s="43"/>
      <c r="I145" s="43"/>
      <c r="J145" s="43"/>
      <c r="K145" s="43"/>
      <c r="L145" s="47"/>
      <c r="M145" s="220"/>
      <c r="N145" s="221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U145" s="19" t="s">
        <v>106</v>
      </c>
    </row>
    <row r="146" s="2" customFormat="1">
      <c r="A146" s="41"/>
      <c r="B146" s="42"/>
      <c r="C146" s="43"/>
      <c r="D146" s="224" t="s">
        <v>185</v>
      </c>
      <c r="E146" s="43"/>
      <c r="F146" s="256" t="s">
        <v>172</v>
      </c>
      <c r="G146" s="43"/>
      <c r="H146" s="257">
        <v>0</v>
      </c>
      <c r="I146" s="43"/>
      <c r="J146" s="43"/>
      <c r="K146" s="43"/>
      <c r="L146" s="47"/>
      <c r="M146" s="220"/>
      <c r="N146" s="221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U146" s="19" t="s">
        <v>106</v>
      </c>
    </row>
    <row r="147" s="2" customFormat="1">
      <c r="A147" s="41"/>
      <c r="B147" s="42"/>
      <c r="C147" s="43"/>
      <c r="D147" s="224" t="s">
        <v>185</v>
      </c>
      <c r="E147" s="43"/>
      <c r="F147" s="256" t="s">
        <v>187</v>
      </c>
      <c r="G147" s="43"/>
      <c r="H147" s="257">
        <v>0</v>
      </c>
      <c r="I147" s="43"/>
      <c r="J147" s="43"/>
      <c r="K147" s="43"/>
      <c r="L147" s="47"/>
      <c r="M147" s="220"/>
      <c r="N147" s="221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U147" s="19" t="s">
        <v>106</v>
      </c>
    </row>
    <row r="148" s="2" customFormat="1">
      <c r="A148" s="41"/>
      <c r="B148" s="42"/>
      <c r="C148" s="43"/>
      <c r="D148" s="224" t="s">
        <v>185</v>
      </c>
      <c r="E148" s="43"/>
      <c r="F148" s="256" t="s">
        <v>188</v>
      </c>
      <c r="G148" s="43"/>
      <c r="H148" s="257">
        <v>2.5699999999999998</v>
      </c>
      <c r="I148" s="43"/>
      <c r="J148" s="43"/>
      <c r="K148" s="43"/>
      <c r="L148" s="47"/>
      <c r="M148" s="220"/>
      <c r="N148" s="221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U148" s="19" t="s">
        <v>106</v>
      </c>
    </row>
    <row r="149" s="2" customFormat="1">
      <c r="A149" s="41"/>
      <c r="B149" s="42"/>
      <c r="C149" s="43"/>
      <c r="D149" s="224" t="s">
        <v>185</v>
      </c>
      <c r="E149" s="43"/>
      <c r="F149" s="256" t="s">
        <v>175</v>
      </c>
      <c r="G149" s="43"/>
      <c r="H149" s="257">
        <v>2.5699999999999998</v>
      </c>
      <c r="I149" s="43"/>
      <c r="J149" s="43"/>
      <c r="K149" s="43"/>
      <c r="L149" s="47"/>
      <c r="M149" s="220"/>
      <c r="N149" s="221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U149" s="19" t="s">
        <v>106</v>
      </c>
    </row>
    <row r="150" s="2" customFormat="1" ht="33" customHeight="1">
      <c r="A150" s="41"/>
      <c r="B150" s="42"/>
      <c r="C150" s="258" t="s">
        <v>167</v>
      </c>
      <c r="D150" s="258" t="s">
        <v>206</v>
      </c>
      <c r="E150" s="259" t="s">
        <v>207</v>
      </c>
      <c r="F150" s="260" t="s">
        <v>208</v>
      </c>
      <c r="G150" s="261" t="s">
        <v>209</v>
      </c>
      <c r="H150" s="262">
        <v>221.816</v>
      </c>
      <c r="I150" s="263"/>
      <c r="J150" s="264">
        <f>ROUND(I150*H150,2)</f>
        <v>0</v>
      </c>
      <c r="K150" s="260" t="s">
        <v>197</v>
      </c>
      <c r="L150" s="265"/>
      <c r="M150" s="266" t="s">
        <v>21</v>
      </c>
      <c r="N150" s="267" t="s">
        <v>47</v>
      </c>
      <c r="O150" s="87"/>
      <c r="P150" s="213">
        <f>O150*H150</f>
        <v>0</v>
      </c>
      <c r="Q150" s="213">
        <v>0.001</v>
      </c>
      <c r="R150" s="213">
        <f>Q150*H150</f>
        <v>0.22181600000000001</v>
      </c>
      <c r="S150" s="213">
        <v>0</v>
      </c>
      <c r="T150" s="214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5" t="s">
        <v>210</v>
      </c>
      <c r="AT150" s="215" t="s">
        <v>206</v>
      </c>
      <c r="AU150" s="215" t="s">
        <v>106</v>
      </c>
      <c r="AY150" s="19" t="s">
        <v>161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9" t="s">
        <v>106</v>
      </c>
      <c r="BK150" s="216">
        <f>ROUND(I150*H150,2)</f>
        <v>0</v>
      </c>
      <c r="BL150" s="19" t="s">
        <v>167</v>
      </c>
      <c r="BM150" s="215" t="s">
        <v>211</v>
      </c>
    </row>
    <row r="151" s="2" customFormat="1">
      <c r="A151" s="41"/>
      <c r="B151" s="42"/>
      <c r="C151" s="43"/>
      <c r="D151" s="224" t="s">
        <v>212</v>
      </c>
      <c r="E151" s="43"/>
      <c r="F151" s="268" t="s">
        <v>213</v>
      </c>
      <c r="G151" s="43"/>
      <c r="H151" s="43"/>
      <c r="I151" s="219"/>
      <c r="J151" s="43"/>
      <c r="K151" s="43"/>
      <c r="L151" s="47"/>
      <c r="M151" s="220"/>
      <c r="N151" s="221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212</v>
      </c>
      <c r="AU151" s="19" t="s">
        <v>106</v>
      </c>
    </row>
    <row r="152" s="13" customFormat="1">
      <c r="A152" s="13"/>
      <c r="B152" s="222"/>
      <c r="C152" s="223"/>
      <c r="D152" s="224" t="s">
        <v>171</v>
      </c>
      <c r="E152" s="225" t="s">
        <v>21</v>
      </c>
      <c r="F152" s="226" t="s">
        <v>199</v>
      </c>
      <c r="G152" s="223"/>
      <c r="H152" s="225" t="s">
        <v>21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171</v>
      </c>
      <c r="AU152" s="232" t="s">
        <v>106</v>
      </c>
      <c r="AV152" s="13" t="s">
        <v>83</v>
      </c>
      <c r="AW152" s="13" t="s">
        <v>36</v>
      </c>
      <c r="AX152" s="13" t="s">
        <v>75</v>
      </c>
      <c r="AY152" s="232" t="s">
        <v>161</v>
      </c>
    </row>
    <row r="153" s="14" customFormat="1">
      <c r="A153" s="14"/>
      <c r="B153" s="233"/>
      <c r="C153" s="234"/>
      <c r="D153" s="224" t="s">
        <v>171</v>
      </c>
      <c r="E153" s="235" t="s">
        <v>21</v>
      </c>
      <c r="F153" s="236" t="s">
        <v>200</v>
      </c>
      <c r="G153" s="234"/>
      <c r="H153" s="237">
        <v>5.4080000000000004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3" t="s">
        <v>171</v>
      </c>
      <c r="AU153" s="243" t="s">
        <v>106</v>
      </c>
      <c r="AV153" s="14" t="s">
        <v>106</v>
      </c>
      <c r="AW153" s="14" t="s">
        <v>36</v>
      </c>
      <c r="AX153" s="14" t="s">
        <v>75</v>
      </c>
      <c r="AY153" s="243" t="s">
        <v>161</v>
      </c>
    </row>
    <row r="154" s="14" customFormat="1">
      <c r="A154" s="14"/>
      <c r="B154" s="233"/>
      <c r="C154" s="234"/>
      <c r="D154" s="224" t="s">
        <v>171</v>
      </c>
      <c r="E154" s="235" t="s">
        <v>21</v>
      </c>
      <c r="F154" s="236" t="s">
        <v>201</v>
      </c>
      <c r="G154" s="234"/>
      <c r="H154" s="237">
        <v>17.594000000000001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3" t="s">
        <v>171</v>
      </c>
      <c r="AU154" s="243" t="s">
        <v>106</v>
      </c>
      <c r="AV154" s="14" t="s">
        <v>106</v>
      </c>
      <c r="AW154" s="14" t="s">
        <v>36</v>
      </c>
      <c r="AX154" s="14" t="s">
        <v>75</v>
      </c>
      <c r="AY154" s="243" t="s">
        <v>161</v>
      </c>
    </row>
    <row r="155" s="14" customFormat="1">
      <c r="A155" s="14"/>
      <c r="B155" s="233"/>
      <c r="C155" s="234"/>
      <c r="D155" s="224" t="s">
        <v>171</v>
      </c>
      <c r="E155" s="235" t="s">
        <v>21</v>
      </c>
      <c r="F155" s="236" t="s">
        <v>202</v>
      </c>
      <c r="G155" s="234"/>
      <c r="H155" s="237">
        <v>0.34699999999999998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171</v>
      </c>
      <c r="AU155" s="243" t="s">
        <v>106</v>
      </c>
      <c r="AV155" s="14" t="s">
        <v>106</v>
      </c>
      <c r="AW155" s="14" t="s">
        <v>36</v>
      </c>
      <c r="AX155" s="14" t="s">
        <v>75</v>
      </c>
      <c r="AY155" s="243" t="s">
        <v>161</v>
      </c>
    </row>
    <row r="156" s="15" customFormat="1">
      <c r="A156" s="15"/>
      <c r="B156" s="244"/>
      <c r="C156" s="245"/>
      <c r="D156" s="224" t="s">
        <v>171</v>
      </c>
      <c r="E156" s="246" t="s">
        <v>21</v>
      </c>
      <c r="F156" s="247" t="s">
        <v>175</v>
      </c>
      <c r="G156" s="245"/>
      <c r="H156" s="248">
        <v>23.349000000000004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4" t="s">
        <v>171</v>
      </c>
      <c r="AU156" s="254" t="s">
        <v>106</v>
      </c>
      <c r="AV156" s="15" t="s">
        <v>167</v>
      </c>
      <c r="AW156" s="15" t="s">
        <v>36</v>
      </c>
      <c r="AX156" s="15" t="s">
        <v>83</v>
      </c>
      <c r="AY156" s="254" t="s">
        <v>161</v>
      </c>
    </row>
    <row r="157" s="2" customFormat="1">
      <c r="A157" s="41"/>
      <c r="B157" s="42"/>
      <c r="C157" s="43"/>
      <c r="D157" s="224" t="s">
        <v>185</v>
      </c>
      <c r="E157" s="43"/>
      <c r="F157" s="255" t="s">
        <v>192</v>
      </c>
      <c r="G157" s="43"/>
      <c r="H157" s="43"/>
      <c r="I157" s="43"/>
      <c r="J157" s="43"/>
      <c r="K157" s="43"/>
      <c r="L157" s="47"/>
      <c r="M157" s="220"/>
      <c r="N157" s="221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U157" s="19" t="s">
        <v>106</v>
      </c>
    </row>
    <row r="158" s="2" customFormat="1">
      <c r="A158" s="41"/>
      <c r="B158" s="42"/>
      <c r="C158" s="43"/>
      <c r="D158" s="224" t="s">
        <v>185</v>
      </c>
      <c r="E158" s="43"/>
      <c r="F158" s="256" t="s">
        <v>172</v>
      </c>
      <c r="G158" s="43"/>
      <c r="H158" s="257">
        <v>0</v>
      </c>
      <c r="I158" s="43"/>
      <c r="J158" s="43"/>
      <c r="K158" s="43"/>
      <c r="L158" s="47"/>
      <c r="M158" s="220"/>
      <c r="N158" s="221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U158" s="19" t="s">
        <v>106</v>
      </c>
    </row>
    <row r="159" s="2" customFormat="1">
      <c r="A159" s="41"/>
      <c r="B159" s="42"/>
      <c r="C159" s="43"/>
      <c r="D159" s="224" t="s">
        <v>185</v>
      </c>
      <c r="E159" s="43"/>
      <c r="F159" s="256" t="s">
        <v>193</v>
      </c>
      <c r="G159" s="43"/>
      <c r="H159" s="257">
        <v>0</v>
      </c>
      <c r="I159" s="43"/>
      <c r="J159" s="43"/>
      <c r="K159" s="43"/>
      <c r="L159" s="47"/>
      <c r="M159" s="220"/>
      <c r="N159" s="221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U159" s="19" t="s">
        <v>106</v>
      </c>
    </row>
    <row r="160" s="2" customFormat="1">
      <c r="A160" s="41"/>
      <c r="B160" s="42"/>
      <c r="C160" s="43"/>
      <c r="D160" s="224" t="s">
        <v>185</v>
      </c>
      <c r="E160" s="43"/>
      <c r="F160" s="256" t="s">
        <v>194</v>
      </c>
      <c r="G160" s="43"/>
      <c r="H160" s="257">
        <v>21.629999999999999</v>
      </c>
      <c r="I160" s="43"/>
      <c r="J160" s="43"/>
      <c r="K160" s="43"/>
      <c r="L160" s="47"/>
      <c r="M160" s="220"/>
      <c r="N160" s="221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U160" s="19" t="s">
        <v>106</v>
      </c>
    </row>
    <row r="161" s="2" customFormat="1">
      <c r="A161" s="41"/>
      <c r="B161" s="42"/>
      <c r="C161" s="43"/>
      <c r="D161" s="224" t="s">
        <v>185</v>
      </c>
      <c r="E161" s="43"/>
      <c r="F161" s="256" t="s">
        <v>175</v>
      </c>
      <c r="G161" s="43"/>
      <c r="H161" s="257">
        <v>21.629999999999999</v>
      </c>
      <c r="I161" s="43"/>
      <c r="J161" s="43"/>
      <c r="K161" s="43"/>
      <c r="L161" s="47"/>
      <c r="M161" s="220"/>
      <c r="N161" s="221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U161" s="19" t="s">
        <v>106</v>
      </c>
    </row>
    <row r="162" s="2" customFormat="1">
      <c r="A162" s="41"/>
      <c r="B162" s="42"/>
      <c r="C162" s="43"/>
      <c r="D162" s="224" t="s">
        <v>185</v>
      </c>
      <c r="E162" s="43"/>
      <c r="F162" s="255" t="s">
        <v>203</v>
      </c>
      <c r="G162" s="43"/>
      <c r="H162" s="43"/>
      <c r="I162" s="43"/>
      <c r="J162" s="43"/>
      <c r="K162" s="43"/>
      <c r="L162" s="47"/>
      <c r="M162" s="220"/>
      <c r="N162" s="221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U162" s="19" t="s">
        <v>106</v>
      </c>
    </row>
    <row r="163" s="2" customFormat="1">
      <c r="A163" s="41"/>
      <c r="B163" s="42"/>
      <c r="C163" s="43"/>
      <c r="D163" s="224" t="s">
        <v>185</v>
      </c>
      <c r="E163" s="43"/>
      <c r="F163" s="256" t="s">
        <v>172</v>
      </c>
      <c r="G163" s="43"/>
      <c r="H163" s="257">
        <v>0</v>
      </c>
      <c r="I163" s="43"/>
      <c r="J163" s="43"/>
      <c r="K163" s="43"/>
      <c r="L163" s="47"/>
      <c r="M163" s="220"/>
      <c r="N163" s="221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U163" s="19" t="s">
        <v>106</v>
      </c>
    </row>
    <row r="164" s="2" customFormat="1">
      <c r="A164" s="41"/>
      <c r="B164" s="42"/>
      <c r="C164" s="43"/>
      <c r="D164" s="224" t="s">
        <v>185</v>
      </c>
      <c r="E164" s="43"/>
      <c r="F164" s="256" t="s">
        <v>204</v>
      </c>
      <c r="G164" s="43"/>
      <c r="H164" s="257">
        <v>0</v>
      </c>
      <c r="I164" s="43"/>
      <c r="J164" s="43"/>
      <c r="K164" s="43"/>
      <c r="L164" s="47"/>
      <c r="M164" s="220"/>
      <c r="N164" s="221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U164" s="19" t="s">
        <v>106</v>
      </c>
    </row>
    <row r="165" s="2" customFormat="1">
      <c r="A165" s="41"/>
      <c r="B165" s="42"/>
      <c r="C165" s="43"/>
      <c r="D165" s="224" t="s">
        <v>185</v>
      </c>
      <c r="E165" s="43"/>
      <c r="F165" s="256" t="s">
        <v>205</v>
      </c>
      <c r="G165" s="43"/>
      <c r="H165" s="257">
        <v>23.149999999999999</v>
      </c>
      <c r="I165" s="43"/>
      <c r="J165" s="43"/>
      <c r="K165" s="43"/>
      <c r="L165" s="47"/>
      <c r="M165" s="220"/>
      <c r="N165" s="221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U165" s="19" t="s">
        <v>106</v>
      </c>
    </row>
    <row r="166" s="2" customFormat="1">
      <c r="A166" s="41"/>
      <c r="B166" s="42"/>
      <c r="C166" s="43"/>
      <c r="D166" s="224" t="s">
        <v>185</v>
      </c>
      <c r="E166" s="43"/>
      <c r="F166" s="256" t="s">
        <v>175</v>
      </c>
      <c r="G166" s="43"/>
      <c r="H166" s="257">
        <v>23.149999999999999</v>
      </c>
      <c r="I166" s="43"/>
      <c r="J166" s="43"/>
      <c r="K166" s="43"/>
      <c r="L166" s="47"/>
      <c r="M166" s="220"/>
      <c r="N166" s="221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U166" s="19" t="s">
        <v>106</v>
      </c>
    </row>
    <row r="167" s="2" customFormat="1">
      <c r="A167" s="41"/>
      <c r="B167" s="42"/>
      <c r="C167" s="43"/>
      <c r="D167" s="224" t="s">
        <v>185</v>
      </c>
      <c r="E167" s="43"/>
      <c r="F167" s="255" t="s">
        <v>186</v>
      </c>
      <c r="G167" s="43"/>
      <c r="H167" s="43"/>
      <c r="I167" s="43"/>
      <c r="J167" s="43"/>
      <c r="K167" s="43"/>
      <c r="L167" s="47"/>
      <c r="M167" s="220"/>
      <c r="N167" s="221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U167" s="19" t="s">
        <v>106</v>
      </c>
    </row>
    <row r="168" s="2" customFormat="1">
      <c r="A168" s="41"/>
      <c r="B168" s="42"/>
      <c r="C168" s="43"/>
      <c r="D168" s="224" t="s">
        <v>185</v>
      </c>
      <c r="E168" s="43"/>
      <c r="F168" s="256" t="s">
        <v>172</v>
      </c>
      <c r="G168" s="43"/>
      <c r="H168" s="257">
        <v>0</v>
      </c>
      <c r="I168" s="43"/>
      <c r="J168" s="43"/>
      <c r="K168" s="43"/>
      <c r="L168" s="47"/>
      <c r="M168" s="220"/>
      <c r="N168" s="221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U168" s="19" t="s">
        <v>106</v>
      </c>
    </row>
    <row r="169" s="2" customFormat="1">
      <c r="A169" s="41"/>
      <c r="B169" s="42"/>
      <c r="C169" s="43"/>
      <c r="D169" s="224" t="s">
        <v>185</v>
      </c>
      <c r="E169" s="43"/>
      <c r="F169" s="256" t="s">
        <v>187</v>
      </c>
      <c r="G169" s="43"/>
      <c r="H169" s="257">
        <v>0</v>
      </c>
      <c r="I169" s="43"/>
      <c r="J169" s="43"/>
      <c r="K169" s="43"/>
      <c r="L169" s="47"/>
      <c r="M169" s="220"/>
      <c r="N169" s="221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U169" s="19" t="s">
        <v>106</v>
      </c>
    </row>
    <row r="170" s="2" customFormat="1">
      <c r="A170" s="41"/>
      <c r="B170" s="42"/>
      <c r="C170" s="43"/>
      <c r="D170" s="224" t="s">
        <v>185</v>
      </c>
      <c r="E170" s="43"/>
      <c r="F170" s="256" t="s">
        <v>188</v>
      </c>
      <c r="G170" s="43"/>
      <c r="H170" s="257">
        <v>2.5699999999999998</v>
      </c>
      <c r="I170" s="43"/>
      <c r="J170" s="43"/>
      <c r="K170" s="43"/>
      <c r="L170" s="47"/>
      <c r="M170" s="220"/>
      <c r="N170" s="221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U170" s="19" t="s">
        <v>106</v>
      </c>
    </row>
    <row r="171" s="2" customFormat="1">
      <c r="A171" s="41"/>
      <c r="B171" s="42"/>
      <c r="C171" s="43"/>
      <c r="D171" s="224" t="s">
        <v>185</v>
      </c>
      <c r="E171" s="43"/>
      <c r="F171" s="256" t="s">
        <v>175</v>
      </c>
      <c r="G171" s="43"/>
      <c r="H171" s="257">
        <v>2.5699999999999998</v>
      </c>
      <c r="I171" s="43"/>
      <c r="J171" s="43"/>
      <c r="K171" s="43"/>
      <c r="L171" s="47"/>
      <c r="M171" s="220"/>
      <c r="N171" s="221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U171" s="19" t="s">
        <v>106</v>
      </c>
    </row>
    <row r="172" s="14" customFormat="1">
      <c r="A172" s="14"/>
      <c r="B172" s="233"/>
      <c r="C172" s="234"/>
      <c r="D172" s="224" t="s">
        <v>171</v>
      </c>
      <c r="E172" s="234"/>
      <c r="F172" s="236" t="s">
        <v>214</v>
      </c>
      <c r="G172" s="234"/>
      <c r="H172" s="237">
        <v>221.816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3" t="s">
        <v>171</v>
      </c>
      <c r="AU172" s="243" t="s">
        <v>106</v>
      </c>
      <c r="AV172" s="14" t="s">
        <v>106</v>
      </c>
      <c r="AW172" s="14" t="s">
        <v>4</v>
      </c>
      <c r="AX172" s="14" t="s">
        <v>83</v>
      </c>
      <c r="AY172" s="243" t="s">
        <v>161</v>
      </c>
    </row>
    <row r="173" s="2" customFormat="1" ht="33" customHeight="1">
      <c r="A173" s="41"/>
      <c r="B173" s="42"/>
      <c r="C173" s="258" t="s">
        <v>215</v>
      </c>
      <c r="D173" s="258" t="s">
        <v>206</v>
      </c>
      <c r="E173" s="259" t="s">
        <v>216</v>
      </c>
      <c r="F173" s="260" t="s">
        <v>217</v>
      </c>
      <c r="G173" s="261" t="s">
        <v>209</v>
      </c>
      <c r="H173" s="262">
        <v>1109.078</v>
      </c>
      <c r="I173" s="263"/>
      <c r="J173" s="264">
        <f>ROUND(I173*H173,2)</f>
        <v>0</v>
      </c>
      <c r="K173" s="260" t="s">
        <v>197</v>
      </c>
      <c r="L173" s="265"/>
      <c r="M173" s="266" t="s">
        <v>21</v>
      </c>
      <c r="N173" s="267" t="s">
        <v>47</v>
      </c>
      <c r="O173" s="87"/>
      <c r="P173" s="213">
        <f>O173*H173</f>
        <v>0</v>
      </c>
      <c r="Q173" s="213">
        <v>0.001</v>
      </c>
      <c r="R173" s="213">
        <f>Q173*H173</f>
        <v>1.109078</v>
      </c>
      <c r="S173" s="213">
        <v>0</v>
      </c>
      <c r="T173" s="214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5" t="s">
        <v>210</v>
      </c>
      <c r="AT173" s="215" t="s">
        <v>206</v>
      </c>
      <c r="AU173" s="215" t="s">
        <v>106</v>
      </c>
      <c r="AY173" s="19" t="s">
        <v>161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9" t="s">
        <v>106</v>
      </c>
      <c r="BK173" s="216">
        <f>ROUND(I173*H173,2)</f>
        <v>0</v>
      </c>
      <c r="BL173" s="19" t="s">
        <v>167</v>
      </c>
      <c r="BM173" s="215" t="s">
        <v>218</v>
      </c>
    </row>
    <row r="174" s="2" customFormat="1">
      <c r="A174" s="41"/>
      <c r="B174" s="42"/>
      <c r="C174" s="43"/>
      <c r="D174" s="224" t="s">
        <v>212</v>
      </c>
      <c r="E174" s="43"/>
      <c r="F174" s="268" t="s">
        <v>219</v>
      </c>
      <c r="G174" s="43"/>
      <c r="H174" s="43"/>
      <c r="I174" s="219"/>
      <c r="J174" s="43"/>
      <c r="K174" s="43"/>
      <c r="L174" s="47"/>
      <c r="M174" s="220"/>
      <c r="N174" s="221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212</v>
      </c>
      <c r="AU174" s="19" t="s">
        <v>106</v>
      </c>
    </row>
    <row r="175" s="13" customFormat="1">
      <c r="A175" s="13"/>
      <c r="B175" s="222"/>
      <c r="C175" s="223"/>
      <c r="D175" s="224" t="s">
        <v>171</v>
      </c>
      <c r="E175" s="225" t="s">
        <v>21</v>
      </c>
      <c r="F175" s="226" t="s">
        <v>199</v>
      </c>
      <c r="G175" s="223"/>
      <c r="H175" s="225" t="s">
        <v>21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171</v>
      </c>
      <c r="AU175" s="232" t="s">
        <v>106</v>
      </c>
      <c r="AV175" s="13" t="s">
        <v>83</v>
      </c>
      <c r="AW175" s="13" t="s">
        <v>36</v>
      </c>
      <c r="AX175" s="13" t="s">
        <v>75</v>
      </c>
      <c r="AY175" s="232" t="s">
        <v>161</v>
      </c>
    </row>
    <row r="176" s="14" customFormat="1">
      <c r="A176" s="14"/>
      <c r="B176" s="233"/>
      <c r="C176" s="234"/>
      <c r="D176" s="224" t="s">
        <v>171</v>
      </c>
      <c r="E176" s="235" t="s">
        <v>21</v>
      </c>
      <c r="F176" s="236" t="s">
        <v>200</v>
      </c>
      <c r="G176" s="234"/>
      <c r="H176" s="237">
        <v>5.4080000000000004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3" t="s">
        <v>171</v>
      </c>
      <c r="AU176" s="243" t="s">
        <v>106</v>
      </c>
      <c r="AV176" s="14" t="s">
        <v>106</v>
      </c>
      <c r="AW176" s="14" t="s">
        <v>36</v>
      </c>
      <c r="AX176" s="14" t="s">
        <v>75</v>
      </c>
      <c r="AY176" s="243" t="s">
        <v>161</v>
      </c>
    </row>
    <row r="177" s="14" customFormat="1">
      <c r="A177" s="14"/>
      <c r="B177" s="233"/>
      <c r="C177" s="234"/>
      <c r="D177" s="224" t="s">
        <v>171</v>
      </c>
      <c r="E177" s="235" t="s">
        <v>21</v>
      </c>
      <c r="F177" s="236" t="s">
        <v>201</v>
      </c>
      <c r="G177" s="234"/>
      <c r="H177" s="237">
        <v>17.594000000000001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171</v>
      </c>
      <c r="AU177" s="243" t="s">
        <v>106</v>
      </c>
      <c r="AV177" s="14" t="s">
        <v>106</v>
      </c>
      <c r="AW177" s="14" t="s">
        <v>36</v>
      </c>
      <c r="AX177" s="14" t="s">
        <v>75</v>
      </c>
      <c r="AY177" s="243" t="s">
        <v>161</v>
      </c>
    </row>
    <row r="178" s="14" customFormat="1">
      <c r="A178" s="14"/>
      <c r="B178" s="233"/>
      <c r="C178" s="234"/>
      <c r="D178" s="224" t="s">
        <v>171</v>
      </c>
      <c r="E178" s="235" t="s">
        <v>21</v>
      </c>
      <c r="F178" s="236" t="s">
        <v>202</v>
      </c>
      <c r="G178" s="234"/>
      <c r="H178" s="237">
        <v>0.34699999999999998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171</v>
      </c>
      <c r="AU178" s="243" t="s">
        <v>106</v>
      </c>
      <c r="AV178" s="14" t="s">
        <v>106</v>
      </c>
      <c r="AW178" s="14" t="s">
        <v>36</v>
      </c>
      <c r="AX178" s="14" t="s">
        <v>75</v>
      </c>
      <c r="AY178" s="243" t="s">
        <v>161</v>
      </c>
    </row>
    <row r="179" s="15" customFormat="1">
      <c r="A179" s="15"/>
      <c r="B179" s="244"/>
      <c r="C179" s="245"/>
      <c r="D179" s="224" t="s">
        <v>171</v>
      </c>
      <c r="E179" s="246" t="s">
        <v>21</v>
      </c>
      <c r="F179" s="247" t="s">
        <v>175</v>
      </c>
      <c r="G179" s="245"/>
      <c r="H179" s="248">
        <v>23.349000000000004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4" t="s">
        <v>171</v>
      </c>
      <c r="AU179" s="254" t="s">
        <v>106</v>
      </c>
      <c r="AV179" s="15" t="s">
        <v>167</v>
      </c>
      <c r="AW179" s="15" t="s">
        <v>36</v>
      </c>
      <c r="AX179" s="15" t="s">
        <v>83</v>
      </c>
      <c r="AY179" s="254" t="s">
        <v>161</v>
      </c>
    </row>
    <row r="180" s="2" customFormat="1">
      <c r="A180" s="41"/>
      <c r="B180" s="42"/>
      <c r="C180" s="43"/>
      <c r="D180" s="224" t="s">
        <v>185</v>
      </c>
      <c r="E180" s="43"/>
      <c r="F180" s="255" t="s">
        <v>192</v>
      </c>
      <c r="G180" s="43"/>
      <c r="H180" s="43"/>
      <c r="I180" s="43"/>
      <c r="J180" s="43"/>
      <c r="K180" s="43"/>
      <c r="L180" s="47"/>
      <c r="M180" s="220"/>
      <c r="N180" s="221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U180" s="19" t="s">
        <v>106</v>
      </c>
    </row>
    <row r="181" s="2" customFormat="1">
      <c r="A181" s="41"/>
      <c r="B181" s="42"/>
      <c r="C181" s="43"/>
      <c r="D181" s="224" t="s">
        <v>185</v>
      </c>
      <c r="E181" s="43"/>
      <c r="F181" s="256" t="s">
        <v>172</v>
      </c>
      <c r="G181" s="43"/>
      <c r="H181" s="257">
        <v>0</v>
      </c>
      <c r="I181" s="43"/>
      <c r="J181" s="43"/>
      <c r="K181" s="43"/>
      <c r="L181" s="47"/>
      <c r="M181" s="220"/>
      <c r="N181" s="221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U181" s="19" t="s">
        <v>106</v>
      </c>
    </row>
    <row r="182" s="2" customFormat="1">
      <c r="A182" s="41"/>
      <c r="B182" s="42"/>
      <c r="C182" s="43"/>
      <c r="D182" s="224" t="s">
        <v>185</v>
      </c>
      <c r="E182" s="43"/>
      <c r="F182" s="256" t="s">
        <v>193</v>
      </c>
      <c r="G182" s="43"/>
      <c r="H182" s="257">
        <v>0</v>
      </c>
      <c r="I182" s="43"/>
      <c r="J182" s="43"/>
      <c r="K182" s="43"/>
      <c r="L182" s="47"/>
      <c r="M182" s="220"/>
      <c r="N182" s="221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U182" s="19" t="s">
        <v>106</v>
      </c>
    </row>
    <row r="183" s="2" customFormat="1">
      <c r="A183" s="41"/>
      <c r="B183" s="42"/>
      <c r="C183" s="43"/>
      <c r="D183" s="224" t="s">
        <v>185</v>
      </c>
      <c r="E183" s="43"/>
      <c r="F183" s="256" t="s">
        <v>194</v>
      </c>
      <c r="G183" s="43"/>
      <c r="H183" s="257">
        <v>21.629999999999999</v>
      </c>
      <c r="I183" s="43"/>
      <c r="J183" s="43"/>
      <c r="K183" s="43"/>
      <c r="L183" s="47"/>
      <c r="M183" s="220"/>
      <c r="N183" s="221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U183" s="19" t="s">
        <v>106</v>
      </c>
    </row>
    <row r="184" s="2" customFormat="1">
      <c r="A184" s="41"/>
      <c r="B184" s="42"/>
      <c r="C184" s="43"/>
      <c r="D184" s="224" t="s">
        <v>185</v>
      </c>
      <c r="E184" s="43"/>
      <c r="F184" s="256" t="s">
        <v>175</v>
      </c>
      <c r="G184" s="43"/>
      <c r="H184" s="257">
        <v>21.629999999999999</v>
      </c>
      <c r="I184" s="43"/>
      <c r="J184" s="43"/>
      <c r="K184" s="43"/>
      <c r="L184" s="47"/>
      <c r="M184" s="220"/>
      <c r="N184" s="221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U184" s="19" t="s">
        <v>106</v>
      </c>
    </row>
    <row r="185" s="2" customFormat="1">
      <c r="A185" s="41"/>
      <c r="B185" s="42"/>
      <c r="C185" s="43"/>
      <c r="D185" s="224" t="s">
        <v>185</v>
      </c>
      <c r="E185" s="43"/>
      <c r="F185" s="255" t="s">
        <v>203</v>
      </c>
      <c r="G185" s="43"/>
      <c r="H185" s="43"/>
      <c r="I185" s="43"/>
      <c r="J185" s="43"/>
      <c r="K185" s="43"/>
      <c r="L185" s="47"/>
      <c r="M185" s="220"/>
      <c r="N185" s="221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U185" s="19" t="s">
        <v>106</v>
      </c>
    </row>
    <row r="186" s="2" customFormat="1">
      <c r="A186" s="41"/>
      <c r="B186" s="42"/>
      <c r="C186" s="43"/>
      <c r="D186" s="224" t="s">
        <v>185</v>
      </c>
      <c r="E186" s="43"/>
      <c r="F186" s="256" t="s">
        <v>172</v>
      </c>
      <c r="G186" s="43"/>
      <c r="H186" s="257">
        <v>0</v>
      </c>
      <c r="I186" s="43"/>
      <c r="J186" s="43"/>
      <c r="K186" s="43"/>
      <c r="L186" s="47"/>
      <c r="M186" s="220"/>
      <c r="N186" s="221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U186" s="19" t="s">
        <v>106</v>
      </c>
    </row>
    <row r="187" s="2" customFormat="1">
      <c r="A187" s="41"/>
      <c r="B187" s="42"/>
      <c r="C187" s="43"/>
      <c r="D187" s="224" t="s">
        <v>185</v>
      </c>
      <c r="E187" s="43"/>
      <c r="F187" s="256" t="s">
        <v>204</v>
      </c>
      <c r="G187" s="43"/>
      <c r="H187" s="257">
        <v>0</v>
      </c>
      <c r="I187" s="43"/>
      <c r="J187" s="43"/>
      <c r="K187" s="43"/>
      <c r="L187" s="47"/>
      <c r="M187" s="220"/>
      <c r="N187" s="221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U187" s="19" t="s">
        <v>106</v>
      </c>
    </row>
    <row r="188" s="2" customFormat="1">
      <c r="A188" s="41"/>
      <c r="B188" s="42"/>
      <c r="C188" s="43"/>
      <c r="D188" s="224" t="s">
        <v>185</v>
      </c>
      <c r="E188" s="43"/>
      <c r="F188" s="256" t="s">
        <v>205</v>
      </c>
      <c r="G188" s="43"/>
      <c r="H188" s="257">
        <v>23.149999999999999</v>
      </c>
      <c r="I188" s="43"/>
      <c r="J188" s="43"/>
      <c r="K188" s="43"/>
      <c r="L188" s="47"/>
      <c r="M188" s="220"/>
      <c r="N188" s="221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U188" s="19" t="s">
        <v>106</v>
      </c>
    </row>
    <row r="189" s="2" customFormat="1">
      <c r="A189" s="41"/>
      <c r="B189" s="42"/>
      <c r="C189" s="43"/>
      <c r="D189" s="224" t="s">
        <v>185</v>
      </c>
      <c r="E189" s="43"/>
      <c r="F189" s="256" t="s">
        <v>175</v>
      </c>
      <c r="G189" s="43"/>
      <c r="H189" s="257">
        <v>23.149999999999999</v>
      </c>
      <c r="I189" s="43"/>
      <c r="J189" s="43"/>
      <c r="K189" s="43"/>
      <c r="L189" s="47"/>
      <c r="M189" s="220"/>
      <c r="N189" s="221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U189" s="19" t="s">
        <v>106</v>
      </c>
    </row>
    <row r="190" s="2" customFormat="1">
      <c r="A190" s="41"/>
      <c r="B190" s="42"/>
      <c r="C190" s="43"/>
      <c r="D190" s="224" t="s">
        <v>185</v>
      </c>
      <c r="E190" s="43"/>
      <c r="F190" s="255" t="s">
        <v>186</v>
      </c>
      <c r="G190" s="43"/>
      <c r="H190" s="43"/>
      <c r="I190" s="43"/>
      <c r="J190" s="43"/>
      <c r="K190" s="43"/>
      <c r="L190" s="47"/>
      <c r="M190" s="220"/>
      <c r="N190" s="221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U190" s="19" t="s">
        <v>106</v>
      </c>
    </row>
    <row r="191" s="2" customFormat="1">
      <c r="A191" s="41"/>
      <c r="B191" s="42"/>
      <c r="C191" s="43"/>
      <c r="D191" s="224" t="s">
        <v>185</v>
      </c>
      <c r="E191" s="43"/>
      <c r="F191" s="256" t="s">
        <v>172</v>
      </c>
      <c r="G191" s="43"/>
      <c r="H191" s="257">
        <v>0</v>
      </c>
      <c r="I191" s="43"/>
      <c r="J191" s="43"/>
      <c r="K191" s="43"/>
      <c r="L191" s="47"/>
      <c r="M191" s="220"/>
      <c r="N191" s="221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U191" s="19" t="s">
        <v>106</v>
      </c>
    </row>
    <row r="192" s="2" customFormat="1">
      <c r="A192" s="41"/>
      <c r="B192" s="42"/>
      <c r="C192" s="43"/>
      <c r="D192" s="224" t="s">
        <v>185</v>
      </c>
      <c r="E192" s="43"/>
      <c r="F192" s="256" t="s">
        <v>187</v>
      </c>
      <c r="G192" s="43"/>
      <c r="H192" s="257">
        <v>0</v>
      </c>
      <c r="I192" s="43"/>
      <c r="J192" s="43"/>
      <c r="K192" s="43"/>
      <c r="L192" s="47"/>
      <c r="M192" s="220"/>
      <c r="N192" s="221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U192" s="19" t="s">
        <v>106</v>
      </c>
    </row>
    <row r="193" s="2" customFormat="1">
      <c r="A193" s="41"/>
      <c r="B193" s="42"/>
      <c r="C193" s="43"/>
      <c r="D193" s="224" t="s">
        <v>185</v>
      </c>
      <c r="E193" s="43"/>
      <c r="F193" s="256" t="s">
        <v>188</v>
      </c>
      <c r="G193" s="43"/>
      <c r="H193" s="257">
        <v>2.5699999999999998</v>
      </c>
      <c r="I193" s="43"/>
      <c r="J193" s="43"/>
      <c r="K193" s="43"/>
      <c r="L193" s="47"/>
      <c r="M193" s="220"/>
      <c r="N193" s="221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U193" s="19" t="s">
        <v>106</v>
      </c>
    </row>
    <row r="194" s="2" customFormat="1">
      <c r="A194" s="41"/>
      <c r="B194" s="42"/>
      <c r="C194" s="43"/>
      <c r="D194" s="224" t="s">
        <v>185</v>
      </c>
      <c r="E194" s="43"/>
      <c r="F194" s="256" t="s">
        <v>175</v>
      </c>
      <c r="G194" s="43"/>
      <c r="H194" s="257">
        <v>2.5699999999999998</v>
      </c>
      <c r="I194" s="43"/>
      <c r="J194" s="43"/>
      <c r="K194" s="43"/>
      <c r="L194" s="47"/>
      <c r="M194" s="220"/>
      <c r="N194" s="221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U194" s="19" t="s">
        <v>106</v>
      </c>
    </row>
    <row r="195" s="14" customFormat="1">
      <c r="A195" s="14"/>
      <c r="B195" s="233"/>
      <c r="C195" s="234"/>
      <c r="D195" s="224" t="s">
        <v>171</v>
      </c>
      <c r="E195" s="234"/>
      <c r="F195" s="236" t="s">
        <v>220</v>
      </c>
      <c r="G195" s="234"/>
      <c r="H195" s="237">
        <v>1109.078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171</v>
      </c>
      <c r="AU195" s="243" t="s">
        <v>106</v>
      </c>
      <c r="AV195" s="14" t="s">
        <v>106</v>
      </c>
      <c r="AW195" s="14" t="s">
        <v>4</v>
      </c>
      <c r="AX195" s="14" t="s">
        <v>83</v>
      </c>
      <c r="AY195" s="243" t="s">
        <v>161</v>
      </c>
    </row>
    <row r="196" s="2" customFormat="1" ht="37.8" customHeight="1">
      <c r="A196" s="41"/>
      <c r="B196" s="42"/>
      <c r="C196" s="204" t="s">
        <v>176</v>
      </c>
      <c r="D196" s="204" t="s">
        <v>163</v>
      </c>
      <c r="E196" s="205" t="s">
        <v>221</v>
      </c>
      <c r="F196" s="206" t="s">
        <v>222</v>
      </c>
      <c r="G196" s="207" t="s">
        <v>92</v>
      </c>
      <c r="H196" s="208">
        <v>52.332000000000001</v>
      </c>
      <c r="I196" s="209"/>
      <c r="J196" s="210">
        <f>ROUND(I196*H196,2)</f>
        <v>0</v>
      </c>
      <c r="K196" s="206" t="s">
        <v>197</v>
      </c>
      <c r="L196" s="47"/>
      <c r="M196" s="211" t="s">
        <v>21</v>
      </c>
      <c r="N196" s="212" t="s">
        <v>47</v>
      </c>
      <c r="O196" s="87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5" t="s">
        <v>167</v>
      </c>
      <c r="AT196" s="215" t="s">
        <v>163</v>
      </c>
      <c r="AU196" s="215" t="s">
        <v>106</v>
      </c>
      <c r="AY196" s="19" t="s">
        <v>161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9" t="s">
        <v>106</v>
      </c>
      <c r="BK196" s="216">
        <f>ROUND(I196*H196,2)</f>
        <v>0</v>
      </c>
      <c r="BL196" s="19" t="s">
        <v>167</v>
      </c>
      <c r="BM196" s="215" t="s">
        <v>223</v>
      </c>
    </row>
    <row r="197" s="13" customFormat="1">
      <c r="A197" s="13"/>
      <c r="B197" s="222"/>
      <c r="C197" s="223"/>
      <c r="D197" s="224" t="s">
        <v>171</v>
      </c>
      <c r="E197" s="225" t="s">
        <v>21</v>
      </c>
      <c r="F197" s="226" t="s">
        <v>224</v>
      </c>
      <c r="G197" s="223"/>
      <c r="H197" s="225" t="s">
        <v>21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171</v>
      </c>
      <c r="AU197" s="232" t="s">
        <v>106</v>
      </c>
      <c r="AV197" s="13" t="s">
        <v>83</v>
      </c>
      <c r="AW197" s="13" t="s">
        <v>36</v>
      </c>
      <c r="AX197" s="13" t="s">
        <v>75</v>
      </c>
      <c r="AY197" s="232" t="s">
        <v>161</v>
      </c>
    </row>
    <row r="198" s="14" customFormat="1">
      <c r="A198" s="14"/>
      <c r="B198" s="233"/>
      <c r="C198" s="234"/>
      <c r="D198" s="224" t="s">
        <v>171</v>
      </c>
      <c r="E198" s="235" t="s">
        <v>21</v>
      </c>
      <c r="F198" s="236" t="s">
        <v>90</v>
      </c>
      <c r="G198" s="234"/>
      <c r="H198" s="237">
        <v>52.332000000000001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3" t="s">
        <v>171</v>
      </c>
      <c r="AU198" s="243" t="s">
        <v>106</v>
      </c>
      <c r="AV198" s="14" t="s">
        <v>106</v>
      </c>
      <c r="AW198" s="14" t="s">
        <v>36</v>
      </c>
      <c r="AX198" s="14" t="s">
        <v>83</v>
      </c>
      <c r="AY198" s="243" t="s">
        <v>161</v>
      </c>
    </row>
    <row r="199" s="2" customFormat="1">
      <c r="A199" s="41"/>
      <c r="B199" s="42"/>
      <c r="C199" s="43"/>
      <c r="D199" s="224" t="s">
        <v>185</v>
      </c>
      <c r="E199" s="43"/>
      <c r="F199" s="255" t="s">
        <v>225</v>
      </c>
      <c r="G199" s="43"/>
      <c r="H199" s="43"/>
      <c r="I199" s="43"/>
      <c r="J199" s="43"/>
      <c r="K199" s="43"/>
      <c r="L199" s="47"/>
      <c r="M199" s="220"/>
      <c r="N199" s="221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U199" s="19" t="s">
        <v>106</v>
      </c>
    </row>
    <row r="200" s="2" customFormat="1">
      <c r="A200" s="41"/>
      <c r="B200" s="42"/>
      <c r="C200" s="43"/>
      <c r="D200" s="224" t="s">
        <v>185</v>
      </c>
      <c r="E200" s="43"/>
      <c r="F200" s="256" t="s">
        <v>172</v>
      </c>
      <c r="G200" s="43"/>
      <c r="H200" s="257">
        <v>0</v>
      </c>
      <c r="I200" s="43"/>
      <c r="J200" s="43"/>
      <c r="K200" s="43"/>
      <c r="L200" s="47"/>
      <c r="M200" s="220"/>
      <c r="N200" s="221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U200" s="19" t="s">
        <v>106</v>
      </c>
    </row>
    <row r="201" s="2" customFormat="1">
      <c r="A201" s="41"/>
      <c r="B201" s="42"/>
      <c r="C201" s="43"/>
      <c r="D201" s="224" t="s">
        <v>185</v>
      </c>
      <c r="E201" s="43"/>
      <c r="F201" s="256" t="s">
        <v>226</v>
      </c>
      <c r="G201" s="43"/>
      <c r="H201" s="257">
        <v>0</v>
      </c>
      <c r="I201" s="43"/>
      <c r="J201" s="43"/>
      <c r="K201" s="43"/>
      <c r="L201" s="47"/>
      <c r="M201" s="220"/>
      <c r="N201" s="221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U201" s="19" t="s">
        <v>106</v>
      </c>
    </row>
    <row r="202" s="2" customFormat="1">
      <c r="A202" s="41"/>
      <c r="B202" s="42"/>
      <c r="C202" s="43"/>
      <c r="D202" s="224" t="s">
        <v>185</v>
      </c>
      <c r="E202" s="43"/>
      <c r="F202" s="256" t="s">
        <v>227</v>
      </c>
      <c r="G202" s="43"/>
      <c r="H202" s="257">
        <v>52.332000000000001</v>
      </c>
      <c r="I202" s="43"/>
      <c r="J202" s="43"/>
      <c r="K202" s="43"/>
      <c r="L202" s="47"/>
      <c r="M202" s="220"/>
      <c r="N202" s="221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U202" s="19" t="s">
        <v>106</v>
      </c>
    </row>
    <row r="203" s="2" customFormat="1">
      <c r="A203" s="41"/>
      <c r="B203" s="42"/>
      <c r="C203" s="43"/>
      <c r="D203" s="224" t="s">
        <v>185</v>
      </c>
      <c r="E203" s="43"/>
      <c r="F203" s="256" t="s">
        <v>175</v>
      </c>
      <c r="G203" s="43"/>
      <c r="H203" s="257">
        <v>52.332000000000001</v>
      </c>
      <c r="I203" s="43"/>
      <c r="J203" s="43"/>
      <c r="K203" s="43"/>
      <c r="L203" s="47"/>
      <c r="M203" s="220"/>
      <c r="N203" s="221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U203" s="19" t="s">
        <v>106</v>
      </c>
    </row>
    <row r="204" s="2" customFormat="1" ht="16.5" customHeight="1">
      <c r="A204" s="41"/>
      <c r="B204" s="42"/>
      <c r="C204" s="258" t="s">
        <v>228</v>
      </c>
      <c r="D204" s="258" t="s">
        <v>206</v>
      </c>
      <c r="E204" s="259" t="s">
        <v>229</v>
      </c>
      <c r="F204" s="260" t="s">
        <v>230</v>
      </c>
      <c r="G204" s="261" t="s">
        <v>209</v>
      </c>
      <c r="H204" s="262">
        <v>2878.2600000000002</v>
      </c>
      <c r="I204" s="263"/>
      <c r="J204" s="264">
        <f>ROUND(I204*H204,2)</f>
        <v>0</v>
      </c>
      <c r="K204" s="260" t="s">
        <v>197</v>
      </c>
      <c r="L204" s="265"/>
      <c r="M204" s="266" t="s">
        <v>21</v>
      </c>
      <c r="N204" s="267" t="s">
        <v>47</v>
      </c>
      <c r="O204" s="87"/>
      <c r="P204" s="213">
        <f>O204*H204</f>
        <v>0</v>
      </c>
      <c r="Q204" s="213">
        <v>0.001</v>
      </c>
      <c r="R204" s="213">
        <f>Q204*H204</f>
        <v>2.8782600000000005</v>
      </c>
      <c r="S204" s="213">
        <v>0</v>
      </c>
      <c r="T204" s="214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5" t="s">
        <v>210</v>
      </c>
      <c r="AT204" s="215" t="s">
        <v>206</v>
      </c>
      <c r="AU204" s="215" t="s">
        <v>106</v>
      </c>
      <c r="AY204" s="19" t="s">
        <v>161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9" t="s">
        <v>106</v>
      </c>
      <c r="BK204" s="216">
        <f>ROUND(I204*H204,2)</f>
        <v>0</v>
      </c>
      <c r="BL204" s="19" t="s">
        <v>167</v>
      </c>
      <c r="BM204" s="215" t="s">
        <v>231</v>
      </c>
    </row>
    <row r="205" s="2" customFormat="1">
      <c r="A205" s="41"/>
      <c r="B205" s="42"/>
      <c r="C205" s="43"/>
      <c r="D205" s="224" t="s">
        <v>212</v>
      </c>
      <c r="E205" s="43"/>
      <c r="F205" s="268" t="s">
        <v>232</v>
      </c>
      <c r="G205" s="43"/>
      <c r="H205" s="43"/>
      <c r="I205" s="219"/>
      <c r="J205" s="43"/>
      <c r="K205" s="43"/>
      <c r="L205" s="47"/>
      <c r="M205" s="220"/>
      <c r="N205" s="221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212</v>
      </c>
      <c r="AU205" s="19" t="s">
        <v>106</v>
      </c>
    </row>
    <row r="206" s="14" customFormat="1">
      <c r="A206" s="14"/>
      <c r="B206" s="233"/>
      <c r="C206" s="234"/>
      <c r="D206" s="224" t="s">
        <v>171</v>
      </c>
      <c r="E206" s="234"/>
      <c r="F206" s="236" t="s">
        <v>233</v>
      </c>
      <c r="G206" s="234"/>
      <c r="H206" s="237">
        <v>2878.2600000000002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171</v>
      </c>
      <c r="AU206" s="243" t="s">
        <v>106</v>
      </c>
      <c r="AV206" s="14" t="s">
        <v>106</v>
      </c>
      <c r="AW206" s="14" t="s">
        <v>4</v>
      </c>
      <c r="AX206" s="14" t="s">
        <v>83</v>
      </c>
      <c r="AY206" s="243" t="s">
        <v>161</v>
      </c>
    </row>
    <row r="207" s="2" customFormat="1" ht="37.8" customHeight="1">
      <c r="A207" s="41"/>
      <c r="B207" s="42"/>
      <c r="C207" s="204" t="s">
        <v>210</v>
      </c>
      <c r="D207" s="204" t="s">
        <v>163</v>
      </c>
      <c r="E207" s="205" t="s">
        <v>234</v>
      </c>
      <c r="F207" s="206" t="s">
        <v>235</v>
      </c>
      <c r="G207" s="207" t="s">
        <v>92</v>
      </c>
      <c r="H207" s="208">
        <v>52.332000000000001</v>
      </c>
      <c r="I207" s="209"/>
      <c r="J207" s="210">
        <f>ROUND(I207*H207,2)</f>
        <v>0</v>
      </c>
      <c r="K207" s="206" t="s">
        <v>166</v>
      </c>
      <c r="L207" s="47"/>
      <c r="M207" s="211" t="s">
        <v>21</v>
      </c>
      <c r="N207" s="212" t="s">
        <v>47</v>
      </c>
      <c r="O207" s="87"/>
      <c r="P207" s="213">
        <f>O207*H207</f>
        <v>0</v>
      </c>
      <c r="Q207" s="213">
        <v>0.0032000000000000002</v>
      </c>
      <c r="R207" s="213">
        <f>Q207*H207</f>
        <v>0.16746240000000001</v>
      </c>
      <c r="S207" s="213">
        <v>0</v>
      </c>
      <c r="T207" s="214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5" t="s">
        <v>167</v>
      </c>
      <c r="AT207" s="215" t="s">
        <v>163</v>
      </c>
      <c r="AU207" s="215" t="s">
        <v>106</v>
      </c>
      <c r="AY207" s="19" t="s">
        <v>161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9" t="s">
        <v>106</v>
      </c>
      <c r="BK207" s="216">
        <f>ROUND(I207*H207,2)</f>
        <v>0</v>
      </c>
      <c r="BL207" s="19" t="s">
        <v>167</v>
      </c>
      <c r="BM207" s="215" t="s">
        <v>236</v>
      </c>
    </row>
    <row r="208" s="2" customFormat="1">
      <c r="A208" s="41"/>
      <c r="B208" s="42"/>
      <c r="C208" s="43"/>
      <c r="D208" s="217" t="s">
        <v>169</v>
      </c>
      <c r="E208" s="43"/>
      <c r="F208" s="218" t="s">
        <v>237</v>
      </c>
      <c r="G208" s="43"/>
      <c r="H208" s="43"/>
      <c r="I208" s="219"/>
      <c r="J208" s="43"/>
      <c r="K208" s="43"/>
      <c r="L208" s="47"/>
      <c r="M208" s="220"/>
      <c r="N208" s="221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169</v>
      </c>
      <c r="AU208" s="19" t="s">
        <v>106</v>
      </c>
    </row>
    <row r="209" s="13" customFormat="1">
      <c r="A209" s="13"/>
      <c r="B209" s="222"/>
      <c r="C209" s="223"/>
      <c r="D209" s="224" t="s">
        <v>171</v>
      </c>
      <c r="E209" s="225" t="s">
        <v>21</v>
      </c>
      <c r="F209" s="226" t="s">
        <v>238</v>
      </c>
      <c r="G209" s="223"/>
      <c r="H209" s="225" t="s">
        <v>21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171</v>
      </c>
      <c r="AU209" s="232" t="s">
        <v>106</v>
      </c>
      <c r="AV209" s="13" t="s">
        <v>83</v>
      </c>
      <c r="AW209" s="13" t="s">
        <v>36</v>
      </c>
      <c r="AX209" s="13" t="s">
        <v>75</v>
      </c>
      <c r="AY209" s="232" t="s">
        <v>161</v>
      </c>
    </row>
    <row r="210" s="14" customFormat="1">
      <c r="A210" s="14"/>
      <c r="B210" s="233"/>
      <c r="C210" s="234"/>
      <c r="D210" s="224" t="s">
        <v>171</v>
      </c>
      <c r="E210" s="235" t="s">
        <v>21</v>
      </c>
      <c r="F210" s="236" t="s">
        <v>90</v>
      </c>
      <c r="G210" s="234"/>
      <c r="H210" s="237">
        <v>52.332000000000001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3" t="s">
        <v>171</v>
      </c>
      <c r="AU210" s="243" t="s">
        <v>106</v>
      </c>
      <c r="AV210" s="14" t="s">
        <v>106</v>
      </c>
      <c r="AW210" s="14" t="s">
        <v>36</v>
      </c>
      <c r="AX210" s="14" t="s">
        <v>83</v>
      </c>
      <c r="AY210" s="243" t="s">
        <v>161</v>
      </c>
    </row>
    <row r="211" s="2" customFormat="1">
      <c r="A211" s="41"/>
      <c r="B211" s="42"/>
      <c r="C211" s="43"/>
      <c r="D211" s="224" t="s">
        <v>185</v>
      </c>
      <c r="E211" s="43"/>
      <c r="F211" s="255" t="s">
        <v>225</v>
      </c>
      <c r="G211" s="43"/>
      <c r="H211" s="43"/>
      <c r="I211" s="43"/>
      <c r="J211" s="43"/>
      <c r="K211" s="43"/>
      <c r="L211" s="47"/>
      <c r="M211" s="220"/>
      <c r="N211" s="221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U211" s="19" t="s">
        <v>106</v>
      </c>
    </row>
    <row r="212" s="2" customFormat="1">
      <c r="A212" s="41"/>
      <c r="B212" s="42"/>
      <c r="C212" s="43"/>
      <c r="D212" s="224" t="s">
        <v>185</v>
      </c>
      <c r="E212" s="43"/>
      <c r="F212" s="256" t="s">
        <v>172</v>
      </c>
      <c r="G212" s="43"/>
      <c r="H212" s="257">
        <v>0</v>
      </c>
      <c r="I212" s="43"/>
      <c r="J212" s="43"/>
      <c r="K212" s="43"/>
      <c r="L212" s="47"/>
      <c r="M212" s="220"/>
      <c r="N212" s="221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U212" s="19" t="s">
        <v>106</v>
      </c>
    </row>
    <row r="213" s="2" customFormat="1">
      <c r="A213" s="41"/>
      <c r="B213" s="42"/>
      <c r="C213" s="43"/>
      <c r="D213" s="224" t="s">
        <v>185</v>
      </c>
      <c r="E213" s="43"/>
      <c r="F213" s="256" t="s">
        <v>226</v>
      </c>
      <c r="G213" s="43"/>
      <c r="H213" s="257">
        <v>0</v>
      </c>
      <c r="I213" s="43"/>
      <c r="J213" s="43"/>
      <c r="K213" s="43"/>
      <c r="L213" s="47"/>
      <c r="M213" s="220"/>
      <c r="N213" s="221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U213" s="19" t="s">
        <v>106</v>
      </c>
    </row>
    <row r="214" s="2" customFormat="1">
      <c r="A214" s="41"/>
      <c r="B214" s="42"/>
      <c r="C214" s="43"/>
      <c r="D214" s="224" t="s">
        <v>185</v>
      </c>
      <c r="E214" s="43"/>
      <c r="F214" s="256" t="s">
        <v>227</v>
      </c>
      <c r="G214" s="43"/>
      <c r="H214" s="257">
        <v>52.332000000000001</v>
      </c>
      <c r="I214" s="43"/>
      <c r="J214" s="43"/>
      <c r="K214" s="43"/>
      <c r="L214" s="47"/>
      <c r="M214" s="220"/>
      <c r="N214" s="221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U214" s="19" t="s">
        <v>106</v>
      </c>
    </row>
    <row r="215" s="2" customFormat="1">
      <c r="A215" s="41"/>
      <c r="B215" s="42"/>
      <c r="C215" s="43"/>
      <c r="D215" s="224" t="s">
        <v>185</v>
      </c>
      <c r="E215" s="43"/>
      <c r="F215" s="256" t="s">
        <v>175</v>
      </c>
      <c r="G215" s="43"/>
      <c r="H215" s="257">
        <v>52.332000000000001</v>
      </c>
      <c r="I215" s="43"/>
      <c r="J215" s="43"/>
      <c r="K215" s="43"/>
      <c r="L215" s="47"/>
      <c r="M215" s="220"/>
      <c r="N215" s="221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U215" s="19" t="s">
        <v>106</v>
      </c>
    </row>
    <row r="216" s="2" customFormat="1" ht="21.75" customHeight="1">
      <c r="A216" s="41"/>
      <c r="B216" s="42"/>
      <c r="C216" s="258" t="s">
        <v>239</v>
      </c>
      <c r="D216" s="258" t="s">
        <v>206</v>
      </c>
      <c r="E216" s="259" t="s">
        <v>240</v>
      </c>
      <c r="F216" s="260" t="s">
        <v>241</v>
      </c>
      <c r="G216" s="261" t="s">
        <v>92</v>
      </c>
      <c r="H216" s="262">
        <v>53.378999999999998</v>
      </c>
      <c r="I216" s="263"/>
      <c r="J216" s="264">
        <f>ROUND(I216*H216,2)</f>
        <v>0</v>
      </c>
      <c r="K216" s="260" t="s">
        <v>166</v>
      </c>
      <c r="L216" s="265"/>
      <c r="M216" s="266" t="s">
        <v>21</v>
      </c>
      <c r="N216" s="267" t="s">
        <v>47</v>
      </c>
      <c r="O216" s="87"/>
      <c r="P216" s="213">
        <f>O216*H216</f>
        <v>0</v>
      </c>
      <c r="Q216" s="213">
        <v>0.084379999999999997</v>
      </c>
      <c r="R216" s="213">
        <f>Q216*H216</f>
        <v>4.5041200199999993</v>
      </c>
      <c r="S216" s="213">
        <v>0</v>
      </c>
      <c r="T216" s="214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5" t="s">
        <v>210</v>
      </c>
      <c r="AT216" s="215" t="s">
        <v>206</v>
      </c>
      <c r="AU216" s="215" t="s">
        <v>106</v>
      </c>
      <c r="AY216" s="19" t="s">
        <v>161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9" t="s">
        <v>106</v>
      </c>
      <c r="BK216" s="216">
        <f>ROUND(I216*H216,2)</f>
        <v>0</v>
      </c>
      <c r="BL216" s="19" t="s">
        <v>167</v>
      </c>
      <c r="BM216" s="215" t="s">
        <v>242</v>
      </c>
    </row>
    <row r="217" s="14" customFormat="1">
      <c r="A217" s="14"/>
      <c r="B217" s="233"/>
      <c r="C217" s="234"/>
      <c r="D217" s="224" t="s">
        <v>171</v>
      </c>
      <c r="E217" s="234"/>
      <c r="F217" s="236" t="s">
        <v>243</v>
      </c>
      <c r="G217" s="234"/>
      <c r="H217" s="237">
        <v>53.378999999999998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3" t="s">
        <v>171</v>
      </c>
      <c r="AU217" s="243" t="s">
        <v>106</v>
      </c>
      <c r="AV217" s="14" t="s">
        <v>106</v>
      </c>
      <c r="AW217" s="14" t="s">
        <v>4</v>
      </c>
      <c r="AX217" s="14" t="s">
        <v>83</v>
      </c>
      <c r="AY217" s="243" t="s">
        <v>161</v>
      </c>
    </row>
    <row r="218" s="12" customFormat="1" ht="22.8" customHeight="1">
      <c r="A218" s="12"/>
      <c r="B218" s="188"/>
      <c r="C218" s="189"/>
      <c r="D218" s="190" t="s">
        <v>74</v>
      </c>
      <c r="E218" s="202" t="s">
        <v>239</v>
      </c>
      <c r="F218" s="202" t="s">
        <v>244</v>
      </c>
      <c r="G218" s="189"/>
      <c r="H218" s="189"/>
      <c r="I218" s="192"/>
      <c r="J218" s="203">
        <f>BK218</f>
        <v>0</v>
      </c>
      <c r="K218" s="189"/>
      <c r="L218" s="194"/>
      <c r="M218" s="195"/>
      <c r="N218" s="196"/>
      <c r="O218" s="196"/>
      <c r="P218" s="197">
        <f>SUM(P219:P435)</f>
        <v>0</v>
      </c>
      <c r="Q218" s="196"/>
      <c r="R218" s="197">
        <f>SUM(R219:R435)</f>
        <v>0.0020932800000000003</v>
      </c>
      <c r="S218" s="196"/>
      <c r="T218" s="198">
        <f>SUM(T219:T435)</f>
        <v>23.482106000000002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9" t="s">
        <v>83</v>
      </c>
      <c r="AT218" s="200" t="s">
        <v>74</v>
      </c>
      <c r="AU218" s="200" t="s">
        <v>83</v>
      </c>
      <c r="AY218" s="199" t="s">
        <v>161</v>
      </c>
      <c r="BK218" s="201">
        <f>SUM(BK219:BK435)</f>
        <v>0</v>
      </c>
    </row>
    <row r="219" s="2" customFormat="1" ht="44.25" customHeight="1">
      <c r="A219" s="41"/>
      <c r="B219" s="42"/>
      <c r="C219" s="204" t="s">
        <v>245</v>
      </c>
      <c r="D219" s="204" t="s">
        <v>163</v>
      </c>
      <c r="E219" s="205" t="s">
        <v>246</v>
      </c>
      <c r="F219" s="206" t="s">
        <v>247</v>
      </c>
      <c r="G219" s="207" t="s">
        <v>92</v>
      </c>
      <c r="H219" s="208">
        <v>398.41699999999997</v>
      </c>
      <c r="I219" s="209"/>
      <c r="J219" s="210">
        <f>ROUND(I219*H219,2)</f>
        <v>0</v>
      </c>
      <c r="K219" s="206" t="s">
        <v>166</v>
      </c>
      <c r="L219" s="47"/>
      <c r="M219" s="211" t="s">
        <v>21</v>
      </c>
      <c r="N219" s="212" t="s">
        <v>47</v>
      </c>
      <c r="O219" s="87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5" t="s">
        <v>167</v>
      </c>
      <c r="AT219" s="215" t="s">
        <v>163</v>
      </c>
      <c r="AU219" s="215" t="s">
        <v>106</v>
      </c>
      <c r="AY219" s="19" t="s">
        <v>161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9" t="s">
        <v>106</v>
      </c>
      <c r="BK219" s="216">
        <f>ROUND(I219*H219,2)</f>
        <v>0</v>
      </c>
      <c r="BL219" s="19" t="s">
        <v>167</v>
      </c>
      <c r="BM219" s="215" t="s">
        <v>248</v>
      </c>
    </row>
    <row r="220" s="2" customFormat="1">
      <c r="A220" s="41"/>
      <c r="B220" s="42"/>
      <c r="C220" s="43"/>
      <c r="D220" s="217" t="s">
        <v>169</v>
      </c>
      <c r="E220" s="43"/>
      <c r="F220" s="218" t="s">
        <v>249</v>
      </c>
      <c r="G220" s="43"/>
      <c r="H220" s="43"/>
      <c r="I220" s="219"/>
      <c r="J220" s="43"/>
      <c r="K220" s="43"/>
      <c r="L220" s="47"/>
      <c r="M220" s="220"/>
      <c r="N220" s="221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169</v>
      </c>
      <c r="AU220" s="19" t="s">
        <v>106</v>
      </c>
    </row>
    <row r="221" s="14" customFormat="1">
      <c r="A221" s="14"/>
      <c r="B221" s="233"/>
      <c r="C221" s="234"/>
      <c r="D221" s="224" t="s">
        <v>171</v>
      </c>
      <c r="E221" s="235" t="s">
        <v>21</v>
      </c>
      <c r="F221" s="236" t="s">
        <v>114</v>
      </c>
      <c r="G221" s="234"/>
      <c r="H221" s="237">
        <v>398.41699999999997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3" t="s">
        <v>171</v>
      </c>
      <c r="AU221" s="243" t="s">
        <v>106</v>
      </c>
      <c r="AV221" s="14" t="s">
        <v>106</v>
      </c>
      <c r="AW221" s="14" t="s">
        <v>36</v>
      </c>
      <c r="AX221" s="14" t="s">
        <v>83</v>
      </c>
      <c r="AY221" s="243" t="s">
        <v>161</v>
      </c>
    </row>
    <row r="222" s="2" customFormat="1">
      <c r="A222" s="41"/>
      <c r="B222" s="42"/>
      <c r="C222" s="43"/>
      <c r="D222" s="224" t="s">
        <v>185</v>
      </c>
      <c r="E222" s="43"/>
      <c r="F222" s="255" t="s">
        <v>250</v>
      </c>
      <c r="G222" s="43"/>
      <c r="H222" s="43"/>
      <c r="I222" s="43"/>
      <c r="J222" s="43"/>
      <c r="K222" s="43"/>
      <c r="L222" s="47"/>
      <c r="M222" s="220"/>
      <c r="N222" s="221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U222" s="19" t="s">
        <v>106</v>
      </c>
    </row>
    <row r="223" s="2" customFormat="1">
      <c r="A223" s="41"/>
      <c r="B223" s="42"/>
      <c r="C223" s="43"/>
      <c r="D223" s="224" t="s">
        <v>185</v>
      </c>
      <c r="E223" s="43"/>
      <c r="F223" s="256" t="s">
        <v>172</v>
      </c>
      <c r="G223" s="43"/>
      <c r="H223" s="257">
        <v>0</v>
      </c>
      <c r="I223" s="43"/>
      <c r="J223" s="43"/>
      <c r="K223" s="43"/>
      <c r="L223" s="47"/>
      <c r="M223" s="220"/>
      <c r="N223" s="221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U223" s="19" t="s">
        <v>106</v>
      </c>
    </row>
    <row r="224" s="2" customFormat="1">
      <c r="A224" s="41"/>
      <c r="B224" s="42"/>
      <c r="C224" s="43"/>
      <c r="D224" s="224" t="s">
        <v>185</v>
      </c>
      <c r="E224" s="43"/>
      <c r="F224" s="256" t="s">
        <v>251</v>
      </c>
      <c r="G224" s="43"/>
      <c r="H224" s="257">
        <v>398.41699999999997</v>
      </c>
      <c r="I224" s="43"/>
      <c r="J224" s="43"/>
      <c r="K224" s="43"/>
      <c r="L224" s="47"/>
      <c r="M224" s="220"/>
      <c r="N224" s="221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U224" s="19" t="s">
        <v>106</v>
      </c>
    </row>
    <row r="225" s="2" customFormat="1">
      <c r="A225" s="41"/>
      <c r="B225" s="42"/>
      <c r="C225" s="43"/>
      <c r="D225" s="224" t="s">
        <v>185</v>
      </c>
      <c r="E225" s="43"/>
      <c r="F225" s="256" t="s">
        <v>175</v>
      </c>
      <c r="G225" s="43"/>
      <c r="H225" s="257">
        <v>398.41699999999997</v>
      </c>
      <c r="I225" s="43"/>
      <c r="J225" s="43"/>
      <c r="K225" s="43"/>
      <c r="L225" s="47"/>
      <c r="M225" s="220"/>
      <c r="N225" s="221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U225" s="19" t="s">
        <v>106</v>
      </c>
    </row>
    <row r="226" s="2" customFormat="1" ht="55.5" customHeight="1">
      <c r="A226" s="41"/>
      <c r="B226" s="42"/>
      <c r="C226" s="204" t="s">
        <v>252</v>
      </c>
      <c r="D226" s="204" t="s">
        <v>163</v>
      </c>
      <c r="E226" s="205" t="s">
        <v>253</v>
      </c>
      <c r="F226" s="206" t="s">
        <v>254</v>
      </c>
      <c r="G226" s="207" t="s">
        <v>92</v>
      </c>
      <c r="H226" s="208">
        <v>37052.781000000003</v>
      </c>
      <c r="I226" s="209"/>
      <c r="J226" s="210">
        <f>ROUND(I226*H226,2)</f>
        <v>0</v>
      </c>
      <c r="K226" s="206" t="s">
        <v>166</v>
      </c>
      <c r="L226" s="47"/>
      <c r="M226" s="211" t="s">
        <v>21</v>
      </c>
      <c r="N226" s="212" t="s">
        <v>47</v>
      </c>
      <c r="O226" s="87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5" t="s">
        <v>167</v>
      </c>
      <c r="AT226" s="215" t="s">
        <v>163</v>
      </c>
      <c r="AU226" s="215" t="s">
        <v>106</v>
      </c>
      <c r="AY226" s="19" t="s">
        <v>161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9" t="s">
        <v>106</v>
      </c>
      <c r="BK226" s="216">
        <f>ROUND(I226*H226,2)</f>
        <v>0</v>
      </c>
      <c r="BL226" s="19" t="s">
        <v>167</v>
      </c>
      <c r="BM226" s="215" t="s">
        <v>255</v>
      </c>
    </row>
    <row r="227" s="2" customFormat="1">
      <c r="A227" s="41"/>
      <c r="B227" s="42"/>
      <c r="C227" s="43"/>
      <c r="D227" s="217" t="s">
        <v>169</v>
      </c>
      <c r="E227" s="43"/>
      <c r="F227" s="218" t="s">
        <v>256</v>
      </c>
      <c r="G227" s="43"/>
      <c r="H227" s="43"/>
      <c r="I227" s="219"/>
      <c r="J227" s="43"/>
      <c r="K227" s="43"/>
      <c r="L227" s="47"/>
      <c r="M227" s="220"/>
      <c r="N227" s="221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9" t="s">
        <v>169</v>
      </c>
      <c r="AU227" s="19" t="s">
        <v>106</v>
      </c>
    </row>
    <row r="228" s="14" customFormat="1">
      <c r="A228" s="14"/>
      <c r="B228" s="233"/>
      <c r="C228" s="234"/>
      <c r="D228" s="224" t="s">
        <v>171</v>
      </c>
      <c r="E228" s="235" t="s">
        <v>21</v>
      </c>
      <c r="F228" s="236" t="s">
        <v>257</v>
      </c>
      <c r="G228" s="234"/>
      <c r="H228" s="237">
        <v>37052.781000000003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171</v>
      </c>
      <c r="AU228" s="243" t="s">
        <v>106</v>
      </c>
      <c r="AV228" s="14" t="s">
        <v>106</v>
      </c>
      <c r="AW228" s="14" t="s">
        <v>36</v>
      </c>
      <c r="AX228" s="14" t="s">
        <v>83</v>
      </c>
      <c r="AY228" s="243" t="s">
        <v>161</v>
      </c>
    </row>
    <row r="229" s="2" customFormat="1">
      <c r="A229" s="41"/>
      <c r="B229" s="42"/>
      <c r="C229" s="43"/>
      <c r="D229" s="224" t="s">
        <v>185</v>
      </c>
      <c r="E229" s="43"/>
      <c r="F229" s="255" t="s">
        <v>250</v>
      </c>
      <c r="G229" s="43"/>
      <c r="H229" s="43"/>
      <c r="I229" s="43"/>
      <c r="J229" s="43"/>
      <c r="K229" s="43"/>
      <c r="L229" s="47"/>
      <c r="M229" s="220"/>
      <c r="N229" s="221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U229" s="19" t="s">
        <v>106</v>
      </c>
    </row>
    <row r="230" s="2" customFormat="1">
      <c r="A230" s="41"/>
      <c r="B230" s="42"/>
      <c r="C230" s="43"/>
      <c r="D230" s="224" t="s">
        <v>185</v>
      </c>
      <c r="E230" s="43"/>
      <c r="F230" s="256" t="s">
        <v>172</v>
      </c>
      <c r="G230" s="43"/>
      <c r="H230" s="257">
        <v>0</v>
      </c>
      <c r="I230" s="43"/>
      <c r="J230" s="43"/>
      <c r="K230" s="43"/>
      <c r="L230" s="47"/>
      <c r="M230" s="220"/>
      <c r="N230" s="221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U230" s="19" t="s">
        <v>106</v>
      </c>
    </row>
    <row r="231" s="2" customFormat="1">
      <c r="A231" s="41"/>
      <c r="B231" s="42"/>
      <c r="C231" s="43"/>
      <c r="D231" s="224" t="s">
        <v>185</v>
      </c>
      <c r="E231" s="43"/>
      <c r="F231" s="256" t="s">
        <v>251</v>
      </c>
      <c r="G231" s="43"/>
      <c r="H231" s="257">
        <v>398.41699999999997</v>
      </c>
      <c r="I231" s="43"/>
      <c r="J231" s="43"/>
      <c r="K231" s="43"/>
      <c r="L231" s="47"/>
      <c r="M231" s="220"/>
      <c r="N231" s="221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U231" s="19" t="s">
        <v>106</v>
      </c>
    </row>
    <row r="232" s="2" customFormat="1">
      <c r="A232" s="41"/>
      <c r="B232" s="42"/>
      <c r="C232" s="43"/>
      <c r="D232" s="224" t="s">
        <v>185</v>
      </c>
      <c r="E232" s="43"/>
      <c r="F232" s="256" t="s">
        <v>175</v>
      </c>
      <c r="G232" s="43"/>
      <c r="H232" s="257">
        <v>398.41699999999997</v>
      </c>
      <c r="I232" s="43"/>
      <c r="J232" s="43"/>
      <c r="K232" s="43"/>
      <c r="L232" s="47"/>
      <c r="M232" s="220"/>
      <c r="N232" s="221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U232" s="19" t="s">
        <v>106</v>
      </c>
    </row>
    <row r="233" s="2" customFormat="1">
      <c r="A233" s="41"/>
      <c r="B233" s="42"/>
      <c r="C233" s="43"/>
      <c r="D233" s="224" t="s">
        <v>185</v>
      </c>
      <c r="E233" s="43"/>
      <c r="F233" s="255" t="s">
        <v>258</v>
      </c>
      <c r="G233" s="43"/>
      <c r="H233" s="43"/>
      <c r="I233" s="43"/>
      <c r="J233" s="43"/>
      <c r="K233" s="43"/>
      <c r="L233" s="47"/>
      <c r="M233" s="220"/>
      <c r="N233" s="221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U233" s="19" t="s">
        <v>106</v>
      </c>
    </row>
    <row r="234" s="2" customFormat="1">
      <c r="A234" s="41"/>
      <c r="B234" s="42"/>
      <c r="C234" s="43"/>
      <c r="D234" s="224" t="s">
        <v>185</v>
      </c>
      <c r="E234" s="43"/>
      <c r="F234" s="256" t="s">
        <v>172</v>
      </c>
      <c r="G234" s="43"/>
      <c r="H234" s="257">
        <v>0</v>
      </c>
      <c r="I234" s="43"/>
      <c r="J234" s="43"/>
      <c r="K234" s="43"/>
      <c r="L234" s="47"/>
      <c r="M234" s="220"/>
      <c r="N234" s="221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U234" s="19" t="s">
        <v>106</v>
      </c>
    </row>
    <row r="235" s="2" customFormat="1">
      <c r="A235" s="41"/>
      <c r="B235" s="42"/>
      <c r="C235" s="43"/>
      <c r="D235" s="224" t="s">
        <v>185</v>
      </c>
      <c r="E235" s="43"/>
      <c r="F235" s="256" t="s">
        <v>89</v>
      </c>
      <c r="G235" s="43"/>
      <c r="H235" s="257">
        <v>3</v>
      </c>
      <c r="I235" s="43"/>
      <c r="J235" s="43"/>
      <c r="K235" s="43"/>
      <c r="L235" s="47"/>
      <c r="M235" s="220"/>
      <c r="N235" s="221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U235" s="19" t="s">
        <v>106</v>
      </c>
    </row>
    <row r="236" s="2" customFormat="1">
      <c r="A236" s="41"/>
      <c r="B236" s="42"/>
      <c r="C236" s="43"/>
      <c r="D236" s="224" t="s">
        <v>185</v>
      </c>
      <c r="E236" s="43"/>
      <c r="F236" s="256" t="s">
        <v>175</v>
      </c>
      <c r="G236" s="43"/>
      <c r="H236" s="257">
        <v>3</v>
      </c>
      <c r="I236" s="43"/>
      <c r="J236" s="43"/>
      <c r="K236" s="43"/>
      <c r="L236" s="47"/>
      <c r="M236" s="220"/>
      <c r="N236" s="221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U236" s="19" t="s">
        <v>106</v>
      </c>
    </row>
    <row r="237" s="2" customFormat="1" ht="66.75" customHeight="1">
      <c r="A237" s="41"/>
      <c r="B237" s="42"/>
      <c r="C237" s="204" t="s">
        <v>8</v>
      </c>
      <c r="D237" s="204" t="s">
        <v>163</v>
      </c>
      <c r="E237" s="205" t="s">
        <v>259</v>
      </c>
      <c r="F237" s="206" t="s">
        <v>260</v>
      </c>
      <c r="G237" s="207" t="s">
        <v>105</v>
      </c>
      <c r="H237" s="208">
        <v>3</v>
      </c>
      <c r="I237" s="209"/>
      <c r="J237" s="210">
        <f>ROUND(I237*H237,2)</f>
        <v>0</v>
      </c>
      <c r="K237" s="206" t="s">
        <v>166</v>
      </c>
      <c r="L237" s="47"/>
      <c r="M237" s="211" t="s">
        <v>21</v>
      </c>
      <c r="N237" s="212" t="s">
        <v>47</v>
      </c>
      <c r="O237" s="87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5" t="s">
        <v>167</v>
      </c>
      <c r="AT237" s="215" t="s">
        <v>163</v>
      </c>
      <c r="AU237" s="215" t="s">
        <v>106</v>
      </c>
      <c r="AY237" s="19" t="s">
        <v>161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9" t="s">
        <v>106</v>
      </c>
      <c r="BK237" s="216">
        <f>ROUND(I237*H237,2)</f>
        <v>0</v>
      </c>
      <c r="BL237" s="19" t="s">
        <v>167</v>
      </c>
      <c r="BM237" s="215" t="s">
        <v>261</v>
      </c>
    </row>
    <row r="238" s="2" customFormat="1">
      <c r="A238" s="41"/>
      <c r="B238" s="42"/>
      <c r="C238" s="43"/>
      <c r="D238" s="217" t="s">
        <v>169</v>
      </c>
      <c r="E238" s="43"/>
      <c r="F238" s="218" t="s">
        <v>262</v>
      </c>
      <c r="G238" s="43"/>
      <c r="H238" s="43"/>
      <c r="I238" s="219"/>
      <c r="J238" s="43"/>
      <c r="K238" s="43"/>
      <c r="L238" s="47"/>
      <c r="M238" s="220"/>
      <c r="N238" s="221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169</v>
      </c>
      <c r="AU238" s="19" t="s">
        <v>106</v>
      </c>
    </row>
    <row r="239" s="14" customFormat="1">
      <c r="A239" s="14"/>
      <c r="B239" s="233"/>
      <c r="C239" s="234"/>
      <c r="D239" s="224" t="s">
        <v>171</v>
      </c>
      <c r="E239" s="235" t="s">
        <v>21</v>
      </c>
      <c r="F239" s="236" t="s">
        <v>117</v>
      </c>
      <c r="G239" s="234"/>
      <c r="H239" s="237">
        <v>3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3" t="s">
        <v>171</v>
      </c>
      <c r="AU239" s="243" t="s">
        <v>106</v>
      </c>
      <c r="AV239" s="14" t="s">
        <v>106</v>
      </c>
      <c r="AW239" s="14" t="s">
        <v>36</v>
      </c>
      <c r="AX239" s="14" t="s">
        <v>83</v>
      </c>
      <c r="AY239" s="243" t="s">
        <v>161</v>
      </c>
    </row>
    <row r="240" s="2" customFormat="1">
      <c r="A240" s="41"/>
      <c r="B240" s="42"/>
      <c r="C240" s="43"/>
      <c r="D240" s="224" t="s">
        <v>185</v>
      </c>
      <c r="E240" s="43"/>
      <c r="F240" s="255" t="s">
        <v>258</v>
      </c>
      <c r="G240" s="43"/>
      <c r="H240" s="43"/>
      <c r="I240" s="43"/>
      <c r="J240" s="43"/>
      <c r="K240" s="43"/>
      <c r="L240" s="47"/>
      <c r="M240" s="220"/>
      <c r="N240" s="221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U240" s="19" t="s">
        <v>106</v>
      </c>
    </row>
    <row r="241" s="2" customFormat="1">
      <c r="A241" s="41"/>
      <c r="B241" s="42"/>
      <c r="C241" s="43"/>
      <c r="D241" s="224" t="s">
        <v>185</v>
      </c>
      <c r="E241" s="43"/>
      <c r="F241" s="256" t="s">
        <v>172</v>
      </c>
      <c r="G241" s="43"/>
      <c r="H241" s="257">
        <v>0</v>
      </c>
      <c r="I241" s="43"/>
      <c r="J241" s="43"/>
      <c r="K241" s="43"/>
      <c r="L241" s="47"/>
      <c r="M241" s="220"/>
      <c r="N241" s="221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U241" s="19" t="s">
        <v>106</v>
      </c>
    </row>
    <row r="242" s="2" customFormat="1">
      <c r="A242" s="41"/>
      <c r="B242" s="42"/>
      <c r="C242" s="43"/>
      <c r="D242" s="224" t="s">
        <v>185</v>
      </c>
      <c r="E242" s="43"/>
      <c r="F242" s="256" t="s">
        <v>89</v>
      </c>
      <c r="G242" s="43"/>
      <c r="H242" s="257">
        <v>3</v>
      </c>
      <c r="I242" s="43"/>
      <c r="J242" s="43"/>
      <c r="K242" s="43"/>
      <c r="L242" s="47"/>
      <c r="M242" s="220"/>
      <c r="N242" s="221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U242" s="19" t="s">
        <v>106</v>
      </c>
    </row>
    <row r="243" s="2" customFormat="1">
      <c r="A243" s="41"/>
      <c r="B243" s="42"/>
      <c r="C243" s="43"/>
      <c r="D243" s="224" t="s">
        <v>185</v>
      </c>
      <c r="E243" s="43"/>
      <c r="F243" s="256" t="s">
        <v>175</v>
      </c>
      <c r="G243" s="43"/>
      <c r="H243" s="257">
        <v>3</v>
      </c>
      <c r="I243" s="43"/>
      <c r="J243" s="43"/>
      <c r="K243" s="43"/>
      <c r="L243" s="47"/>
      <c r="M243" s="220"/>
      <c r="N243" s="221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U243" s="19" t="s">
        <v>106</v>
      </c>
    </row>
    <row r="244" s="2" customFormat="1" ht="44.25" customHeight="1">
      <c r="A244" s="41"/>
      <c r="B244" s="42"/>
      <c r="C244" s="204" t="s">
        <v>263</v>
      </c>
      <c r="D244" s="204" t="s">
        <v>163</v>
      </c>
      <c r="E244" s="205" t="s">
        <v>264</v>
      </c>
      <c r="F244" s="206" t="s">
        <v>265</v>
      </c>
      <c r="G244" s="207" t="s">
        <v>92</v>
      </c>
      <c r="H244" s="208">
        <v>398.41699999999997</v>
      </c>
      <c r="I244" s="209"/>
      <c r="J244" s="210">
        <f>ROUND(I244*H244,2)</f>
        <v>0</v>
      </c>
      <c r="K244" s="206" t="s">
        <v>166</v>
      </c>
      <c r="L244" s="47"/>
      <c r="M244" s="211" t="s">
        <v>21</v>
      </c>
      <c r="N244" s="212" t="s">
        <v>47</v>
      </c>
      <c r="O244" s="87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5" t="s">
        <v>167</v>
      </c>
      <c r="AT244" s="215" t="s">
        <v>163</v>
      </c>
      <c r="AU244" s="215" t="s">
        <v>106</v>
      </c>
      <c r="AY244" s="19" t="s">
        <v>161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9" t="s">
        <v>106</v>
      </c>
      <c r="BK244" s="216">
        <f>ROUND(I244*H244,2)</f>
        <v>0</v>
      </c>
      <c r="BL244" s="19" t="s">
        <v>167</v>
      </c>
      <c r="BM244" s="215" t="s">
        <v>266</v>
      </c>
    </row>
    <row r="245" s="2" customFormat="1">
      <c r="A245" s="41"/>
      <c r="B245" s="42"/>
      <c r="C245" s="43"/>
      <c r="D245" s="217" t="s">
        <v>169</v>
      </c>
      <c r="E245" s="43"/>
      <c r="F245" s="218" t="s">
        <v>267</v>
      </c>
      <c r="G245" s="43"/>
      <c r="H245" s="43"/>
      <c r="I245" s="219"/>
      <c r="J245" s="43"/>
      <c r="K245" s="43"/>
      <c r="L245" s="47"/>
      <c r="M245" s="220"/>
      <c r="N245" s="221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169</v>
      </c>
      <c r="AU245" s="19" t="s">
        <v>106</v>
      </c>
    </row>
    <row r="246" s="14" customFormat="1">
      <c r="A246" s="14"/>
      <c r="B246" s="233"/>
      <c r="C246" s="234"/>
      <c r="D246" s="224" t="s">
        <v>171</v>
      </c>
      <c r="E246" s="235" t="s">
        <v>21</v>
      </c>
      <c r="F246" s="236" t="s">
        <v>114</v>
      </c>
      <c r="G246" s="234"/>
      <c r="H246" s="237">
        <v>398.41699999999997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3" t="s">
        <v>171</v>
      </c>
      <c r="AU246" s="243" t="s">
        <v>106</v>
      </c>
      <c r="AV246" s="14" t="s">
        <v>106</v>
      </c>
      <c r="AW246" s="14" t="s">
        <v>36</v>
      </c>
      <c r="AX246" s="14" t="s">
        <v>83</v>
      </c>
      <c r="AY246" s="243" t="s">
        <v>161</v>
      </c>
    </row>
    <row r="247" s="2" customFormat="1">
      <c r="A247" s="41"/>
      <c r="B247" s="42"/>
      <c r="C247" s="43"/>
      <c r="D247" s="224" t="s">
        <v>185</v>
      </c>
      <c r="E247" s="43"/>
      <c r="F247" s="255" t="s">
        <v>250</v>
      </c>
      <c r="G247" s="43"/>
      <c r="H247" s="43"/>
      <c r="I247" s="43"/>
      <c r="J247" s="43"/>
      <c r="K247" s="43"/>
      <c r="L247" s="47"/>
      <c r="M247" s="220"/>
      <c r="N247" s="221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U247" s="19" t="s">
        <v>106</v>
      </c>
    </row>
    <row r="248" s="2" customFormat="1">
      <c r="A248" s="41"/>
      <c r="B248" s="42"/>
      <c r="C248" s="43"/>
      <c r="D248" s="224" t="s">
        <v>185</v>
      </c>
      <c r="E248" s="43"/>
      <c r="F248" s="256" t="s">
        <v>172</v>
      </c>
      <c r="G248" s="43"/>
      <c r="H248" s="257">
        <v>0</v>
      </c>
      <c r="I248" s="43"/>
      <c r="J248" s="43"/>
      <c r="K248" s="43"/>
      <c r="L248" s="47"/>
      <c r="M248" s="220"/>
      <c r="N248" s="221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U248" s="19" t="s">
        <v>106</v>
      </c>
    </row>
    <row r="249" s="2" customFormat="1">
      <c r="A249" s="41"/>
      <c r="B249" s="42"/>
      <c r="C249" s="43"/>
      <c r="D249" s="224" t="s">
        <v>185</v>
      </c>
      <c r="E249" s="43"/>
      <c r="F249" s="256" t="s">
        <v>251</v>
      </c>
      <c r="G249" s="43"/>
      <c r="H249" s="257">
        <v>398.41699999999997</v>
      </c>
      <c r="I249" s="43"/>
      <c r="J249" s="43"/>
      <c r="K249" s="43"/>
      <c r="L249" s="47"/>
      <c r="M249" s="220"/>
      <c r="N249" s="221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U249" s="19" t="s">
        <v>106</v>
      </c>
    </row>
    <row r="250" s="2" customFormat="1">
      <c r="A250" s="41"/>
      <c r="B250" s="42"/>
      <c r="C250" s="43"/>
      <c r="D250" s="224" t="s">
        <v>185</v>
      </c>
      <c r="E250" s="43"/>
      <c r="F250" s="256" t="s">
        <v>175</v>
      </c>
      <c r="G250" s="43"/>
      <c r="H250" s="257">
        <v>398.41699999999997</v>
      </c>
      <c r="I250" s="43"/>
      <c r="J250" s="43"/>
      <c r="K250" s="43"/>
      <c r="L250" s="47"/>
      <c r="M250" s="220"/>
      <c r="N250" s="221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U250" s="19" t="s">
        <v>106</v>
      </c>
    </row>
    <row r="251" s="2" customFormat="1" ht="24.15" customHeight="1">
      <c r="A251" s="41"/>
      <c r="B251" s="42"/>
      <c r="C251" s="204" t="s">
        <v>268</v>
      </c>
      <c r="D251" s="204" t="s">
        <v>163</v>
      </c>
      <c r="E251" s="205" t="s">
        <v>269</v>
      </c>
      <c r="F251" s="206" t="s">
        <v>270</v>
      </c>
      <c r="G251" s="207" t="s">
        <v>92</v>
      </c>
      <c r="H251" s="208">
        <v>398.41699999999997</v>
      </c>
      <c r="I251" s="209"/>
      <c r="J251" s="210">
        <f>ROUND(I251*H251,2)</f>
        <v>0</v>
      </c>
      <c r="K251" s="206" t="s">
        <v>166</v>
      </c>
      <c r="L251" s="47"/>
      <c r="M251" s="211" t="s">
        <v>21</v>
      </c>
      <c r="N251" s="212" t="s">
        <v>47</v>
      </c>
      <c r="O251" s="87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5" t="s">
        <v>167</v>
      </c>
      <c r="AT251" s="215" t="s">
        <v>163</v>
      </c>
      <c r="AU251" s="215" t="s">
        <v>106</v>
      </c>
      <c r="AY251" s="19" t="s">
        <v>161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9" t="s">
        <v>106</v>
      </c>
      <c r="BK251" s="216">
        <f>ROUND(I251*H251,2)</f>
        <v>0</v>
      </c>
      <c r="BL251" s="19" t="s">
        <v>167</v>
      </c>
      <c r="BM251" s="215" t="s">
        <v>271</v>
      </c>
    </row>
    <row r="252" s="2" customFormat="1">
      <c r="A252" s="41"/>
      <c r="B252" s="42"/>
      <c r="C252" s="43"/>
      <c r="D252" s="217" t="s">
        <v>169</v>
      </c>
      <c r="E252" s="43"/>
      <c r="F252" s="218" t="s">
        <v>272</v>
      </c>
      <c r="G252" s="43"/>
      <c r="H252" s="43"/>
      <c r="I252" s="219"/>
      <c r="J252" s="43"/>
      <c r="K252" s="43"/>
      <c r="L252" s="47"/>
      <c r="M252" s="220"/>
      <c r="N252" s="221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9" t="s">
        <v>169</v>
      </c>
      <c r="AU252" s="19" t="s">
        <v>106</v>
      </c>
    </row>
    <row r="253" s="14" customFormat="1">
      <c r="A253" s="14"/>
      <c r="B253" s="233"/>
      <c r="C253" s="234"/>
      <c r="D253" s="224" t="s">
        <v>171</v>
      </c>
      <c r="E253" s="235" t="s">
        <v>21</v>
      </c>
      <c r="F253" s="236" t="s">
        <v>114</v>
      </c>
      <c r="G253" s="234"/>
      <c r="H253" s="237">
        <v>398.41699999999997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3" t="s">
        <v>171</v>
      </c>
      <c r="AU253" s="243" t="s">
        <v>106</v>
      </c>
      <c r="AV253" s="14" t="s">
        <v>106</v>
      </c>
      <c r="AW253" s="14" t="s">
        <v>36</v>
      </c>
      <c r="AX253" s="14" t="s">
        <v>83</v>
      </c>
      <c r="AY253" s="243" t="s">
        <v>161</v>
      </c>
    </row>
    <row r="254" s="2" customFormat="1">
      <c r="A254" s="41"/>
      <c r="B254" s="42"/>
      <c r="C254" s="43"/>
      <c r="D254" s="224" t="s">
        <v>185</v>
      </c>
      <c r="E254" s="43"/>
      <c r="F254" s="255" t="s">
        <v>250</v>
      </c>
      <c r="G254" s="43"/>
      <c r="H254" s="43"/>
      <c r="I254" s="43"/>
      <c r="J254" s="43"/>
      <c r="K254" s="43"/>
      <c r="L254" s="47"/>
      <c r="M254" s="220"/>
      <c r="N254" s="221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U254" s="19" t="s">
        <v>106</v>
      </c>
    </row>
    <row r="255" s="2" customFormat="1">
      <c r="A255" s="41"/>
      <c r="B255" s="42"/>
      <c r="C255" s="43"/>
      <c r="D255" s="224" t="s">
        <v>185</v>
      </c>
      <c r="E255" s="43"/>
      <c r="F255" s="256" t="s">
        <v>172</v>
      </c>
      <c r="G255" s="43"/>
      <c r="H255" s="257">
        <v>0</v>
      </c>
      <c r="I255" s="43"/>
      <c r="J255" s="43"/>
      <c r="K255" s="43"/>
      <c r="L255" s="47"/>
      <c r="M255" s="220"/>
      <c r="N255" s="221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U255" s="19" t="s">
        <v>106</v>
      </c>
    </row>
    <row r="256" s="2" customFormat="1">
      <c r="A256" s="41"/>
      <c r="B256" s="42"/>
      <c r="C256" s="43"/>
      <c r="D256" s="224" t="s">
        <v>185</v>
      </c>
      <c r="E256" s="43"/>
      <c r="F256" s="256" t="s">
        <v>251</v>
      </c>
      <c r="G256" s="43"/>
      <c r="H256" s="257">
        <v>398.41699999999997</v>
      </c>
      <c r="I256" s="43"/>
      <c r="J256" s="43"/>
      <c r="K256" s="43"/>
      <c r="L256" s="47"/>
      <c r="M256" s="220"/>
      <c r="N256" s="221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U256" s="19" t="s">
        <v>106</v>
      </c>
    </row>
    <row r="257" s="2" customFormat="1">
      <c r="A257" s="41"/>
      <c r="B257" s="42"/>
      <c r="C257" s="43"/>
      <c r="D257" s="224" t="s">
        <v>185</v>
      </c>
      <c r="E257" s="43"/>
      <c r="F257" s="256" t="s">
        <v>175</v>
      </c>
      <c r="G257" s="43"/>
      <c r="H257" s="257">
        <v>398.41699999999997</v>
      </c>
      <c r="I257" s="43"/>
      <c r="J257" s="43"/>
      <c r="K257" s="43"/>
      <c r="L257" s="47"/>
      <c r="M257" s="220"/>
      <c r="N257" s="221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U257" s="19" t="s">
        <v>106</v>
      </c>
    </row>
    <row r="258" s="2" customFormat="1" ht="33" customHeight="1">
      <c r="A258" s="41"/>
      <c r="B258" s="42"/>
      <c r="C258" s="204" t="s">
        <v>273</v>
      </c>
      <c r="D258" s="204" t="s">
        <v>163</v>
      </c>
      <c r="E258" s="205" t="s">
        <v>274</v>
      </c>
      <c r="F258" s="206" t="s">
        <v>275</v>
      </c>
      <c r="G258" s="207" t="s">
        <v>92</v>
      </c>
      <c r="H258" s="208">
        <v>37052.781000000003</v>
      </c>
      <c r="I258" s="209"/>
      <c r="J258" s="210">
        <f>ROUND(I258*H258,2)</f>
        <v>0</v>
      </c>
      <c r="K258" s="206" t="s">
        <v>166</v>
      </c>
      <c r="L258" s="47"/>
      <c r="M258" s="211" t="s">
        <v>21</v>
      </c>
      <c r="N258" s="212" t="s">
        <v>47</v>
      </c>
      <c r="O258" s="87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5" t="s">
        <v>167</v>
      </c>
      <c r="AT258" s="215" t="s">
        <v>163</v>
      </c>
      <c r="AU258" s="215" t="s">
        <v>106</v>
      </c>
      <c r="AY258" s="19" t="s">
        <v>161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9" t="s">
        <v>106</v>
      </c>
      <c r="BK258" s="216">
        <f>ROUND(I258*H258,2)</f>
        <v>0</v>
      </c>
      <c r="BL258" s="19" t="s">
        <v>167</v>
      </c>
      <c r="BM258" s="215" t="s">
        <v>276</v>
      </c>
    </row>
    <row r="259" s="2" customFormat="1">
      <c r="A259" s="41"/>
      <c r="B259" s="42"/>
      <c r="C259" s="43"/>
      <c r="D259" s="217" t="s">
        <v>169</v>
      </c>
      <c r="E259" s="43"/>
      <c r="F259" s="218" t="s">
        <v>277</v>
      </c>
      <c r="G259" s="43"/>
      <c r="H259" s="43"/>
      <c r="I259" s="219"/>
      <c r="J259" s="43"/>
      <c r="K259" s="43"/>
      <c r="L259" s="47"/>
      <c r="M259" s="220"/>
      <c r="N259" s="221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19" t="s">
        <v>169</v>
      </c>
      <c r="AU259" s="19" t="s">
        <v>106</v>
      </c>
    </row>
    <row r="260" s="14" customFormat="1">
      <c r="A260" s="14"/>
      <c r="B260" s="233"/>
      <c r="C260" s="234"/>
      <c r="D260" s="224" t="s">
        <v>171</v>
      </c>
      <c r="E260" s="235" t="s">
        <v>21</v>
      </c>
      <c r="F260" s="236" t="s">
        <v>257</v>
      </c>
      <c r="G260" s="234"/>
      <c r="H260" s="237">
        <v>37052.781000000003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3" t="s">
        <v>171</v>
      </c>
      <c r="AU260" s="243" t="s">
        <v>106</v>
      </c>
      <c r="AV260" s="14" t="s">
        <v>106</v>
      </c>
      <c r="AW260" s="14" t="s">
        <v>36</v>
      </c>
      <c r="AX260" s="14" t="s">
        <v>83</v>
      </c>
      <c r="AY260" s="243" t="s">
        <v>161</v>
      </c>
    </row>
    <row r="261" s="2" customFormat="1">
      <c r="A261" s="41"/>
      <c r="B261" s="42"/>
      <c r="C261" s="43"/>
      <c r="D261" s="224" t="s">
        <v>185</v>
      </c>
      <c r="E261" s="43"/>
      <c r="F261" s="255" t="s">
        <v>250</v>
      </c>
      <c r="G261" s="43"/>
      <c r="H261" s="43"/>
      <c r="I261" s="43"/>
      <c r="J261" s="43"/>
      <c r="K261" s="43"/>
      <c r="L261" s="47"/>
      <c r="M261" s="220"/>
      <c r="N261" s="221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U261" s="19" t="s">
        <v>106</v>
      </c>
    </row>
    <row r="262" s="2" customFormat="1">
      <c r="A262" s="41"/>
      <c r="B262" s="42"/>
      <c r="C262" s="43"/>
      <c r="D262" s="224" t="s">
        <v>185</v>
      </c>
      <c r="E262" s="43"/>
      <c r="F262" s="256" t="s">
        <v>172</v>
      </c>
      <c r="G262" s="43"/>
      <c r="H262" s="257">
        <v>0</v>
      </c>
      <c r="I262" s="43"/>
      <c r="J262" s="43"/>
      <c r="K262" s="43"/>
      <c r="L262" s="47"/>
      <c r="M262" s="220"/>
      <c r="N262" s="221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U262" s="19" t="s">
        <v>106</v>
      </c>
    </row>
    <row r="263" s="2" customFormat="1">
      <c r="A263" s="41"/>
      <c r="B263" s="42"/>
      <c r="C263" s="43"/>
      <c r="D263" s="224" t="s">
        <v>185</v>
      </c>
      <c r="E263" s="43"/>
      <c r="F263" s="256" t="s">
        <v>251</v>
      </c>
      <c r="G263" s="43"/>
      <c r="H263" s="257">
        <v>398.41699999999997</v>
      </c>
      <c r="I263" s="43"/>
      <c r="J263" s="43"/>
      <c r="K263" s="43"/>
      <c r="L263" s="47"/>
      <c r="M263" s="220"/>
      <c r="N263" s="221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U263" s="19" t="s">
        <v>106</v>
      </c>
    </row>
    <row r="264" s="2" customFormat="1">
      <c r="A264" s="41"/>
      <c r="B264" s="42"/>
      <c r="C264" s="43"/>
      <c r="D264" s="224" t="s">
        <v>185</v>
      </c>
      <c r="E264" s="43"/>
      <c r="F264" s="256" t="s">
        <v>175</v>
      </c>
      <c r="G264" s="43"/>
      <c r="H264" s="257">
        <v>398.41699999999997</v>
      </c>
      <c r="I264" s="43"/>
      <c r="J264" s="43"/>
      <c r="K264" s="43"/>
      <c r="L264" s="47"/>
      <c r="M264" s="220"/>
      <c r="N264" s="221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U264" s="19" t="s">
        <v>106</v>
      </c>
    </row>
    <row r="265" s="2" customFormat="1">
      <c r="A265" s="41"/>
      <c r="B265" s="42"/>
      <c r="C265" s="43"/>
      <c r="D265" s="224" t="s">
        <v>185</v>
      </c>
      <c r="E265" s="43"/>
      <c r="F265" s="255" t="s">
        <v>258</v>
      </c>
      <c r="G265" s="43"/>
      <c r="H265" s="43"/>
      <c r="I265" s="43"/>
      <c r="J265" s="43"/>
      <c r="K265" s="43"/>
      <c r="L265" s="47"/>
      <c r="M265" s="220"/>
      <c r="N265" s="221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U265" s="19" t="s">
        <v>106</v>
      </c>
    </row>
    <row r="266" s="2" customFormat="1">
      <c r="A266" s="41"/>
      <c r="B266" s="42"/>
      <c r="C266" s="43"/>
      <c r="D266" s="224" t="s">
        <v>185</v>
      </c>
      <c r="E266" s="43"/>
      <c r="F266" s="256" t="s">
        <v>172</v>
      </c>
      <c r="G266" s="43"/>
      <c r="H266" s="257">
        <v>0</v>
      </c>
      <c r="I266" s="43"/>
      <c r="J266" s="43"/>
      <c r="K266" s="43"/>
      <c r="L266" s="47"/>
      <c r="M266" s="220"/>
      <c r="N266" s="221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U266" s="19" t="s">
        <v>106</v>
      </c>
    </row>
    <row r="267" s="2" customFormat="1">
      <c r="A267" s="41"/>
      <c r="B267" s="42"/>
      <c r="C267" s="43"/>
      <c r="D267" s="224" t="s">
        <v>185</v>
      </c>
      <c r="E267" s="43"/>
      <c r="F267" s="256" t="s">
        <v>89</v>
      </c>
      <c r="G267" s="43"/>
      <c r="H267" s="257">
        <v>3</v>
      </c>
      <c r="I267" s="43"/>
      <c r="J267" s="43"/>
      <c r="K267" s="43"/>
      <c r="L267" s="47"/>
      <c r="M267" s="220"/>
      <c r="N267" s="221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U267" s="19" t="s">
        <v>106</v>
      </c>
    </row>
    <row r="268" s="2" customFormat="1">
      <c r="A268" s="41"/>
      <c r="B268" s="42"/>
      <c r="C268" s="43"/>
      <c r="D268" s="224" t="s">
        <v>185</v>
      </c>
      <c r="E268" s="43"/>
      <c r="F268" s="256" t="s">
        <v>175</v>
      </c>
      <c r="G268" s="43"/>
      <c r="H268" s="257">
        <v>3</v>
      </c>
      <c r="I268" s="43"/>
      <c r="J268" s="43"/>
      <c r="K268" s="43"/>
      <c r="L268" s="47"/>
      <c r="M268" s="220"/>
      <c r="N268" s="221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U268" s="19" t="s">
        <v>106</v>
      </c>
    </row>
    <row r="269" s="2" customFormat="1" ht="24.15" customHeight="1">
      <c r="A269" s="41"/>
      <c r="B269" s="42"/>
      <c r="C269" s="204" t="s">
        <v>278</v>
      </c>
      <c r="D269" s="204" t="s">
        <v>163</v>
      </c>
      <c r="E269" s="205" t="s">
        <v>279</v>
      </c>
      <c r="F269" s="206" t="s">
        <v>280</v>
      </c>
      <c r="G269" s="207" t="s">
        <v>92</v>
      </c>
      <c r="H269" s="208">
        <v>398.41699999999997</v>
      </c>
      <c r="I269" s="209"/>
      <c r="J269" s="210">
        <f>ROUND(I269*H269,2)</f>
        <v>0</v>
      </c>
      <c r="K269" s="206" t="s">
        <v>166</v>
      </c>
      <c r="L269" s="47"/>
      <c r="M269" s="211" t="s">
        <v>21</v>
      </c>
      <c r="N269" s="212" t="s">
        <v>47</v>
      </c>
      <c r="O269" s="87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5" t="s">
        <v>167</v>
      </c>
      <c r="AT269" s="215" t="s">
        <v>163</v>
      </c>
      <c r="AU269" s="215" t="s">
        <v>106</v>
      </c>
      <c r="AY269" s="19" t="s">
        <v>161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9" t="s">
        <v>106</v>
      </c>
      <c r="BK269" s="216">
        <f>ROUND(I269*H269,2)</f>
        <v>0</v>
      </c>
      <c r="BL269" s="19" t="s">
        <v>167</v>
      </c>
      <c r="BM269" s="215" t="s">
        <v>281</v>
      </c>
    </row>
    <row r="270" s="2" customFormat="1">
      <c r="A270" s="41"/>
      <c r="B270" s="42"/>
      <c r="C270" s="43"/>
      <c r="D270" s="217" t="s">
        <v>169</v>
      </c>
      <c r="E270" s="43"/>
      <c r="F270" s="218" t="s">
        <v>282</v>
      </c>
      <c r="G270" s="43"/>
      <c r="H270" s="43"/>
      <c r="I270" s="219"/>
      <c r="J270" s="43"/>
      <c r="K270" s="43"/>
      <c r="L270" s="47"/>
      <c r="M270" s="220"/>
      <c r="N270" s="221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9" t="s">
        <v>169</v>
      </c>
      <c r="AU270" s="19" t="s">
        <v>106</v>
      </c>
    </row>
    <row r="271" s="14" customFormat="1">
      <c r="A271" s="14"/>
      <c r="B271" s="233"/>
      <c r="C271" s="234"/>
      <c r="D271" s="224" t="s">
        <v>171</v>
      </c>
      <c r="E271" s="235" t="s">
        <v>21</v>
      </c>
      <c r="F271" s="236" t="s">
        <v>114</v>
      </c>
      <c r="G271" s="234"/>
      <c r="H271" s="237">
        <v>398.41699999999997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3" t="s">
        <v>171</v>
      </c>
      <c r="AU271" s="243" t="s">
        <v>106</v>
      </c>
      <c r="AV271" s="14" t="s">
        <v>106</v>
      </c>
      <c r="AW271" s="14" t="s">
        <v>36</v>
      </c>
      <c r="AX271" s="14" t="s">
        <v>83</v>
      </c>
      <c r="AY271" s="243" t="s">
        <v>161</v>
      </c>
    </row>
    <row r="272" s="2" customFormat="1">
      <c r="A272" s="41"/>
      <c r="B272" s="42"/>
      <c r="C272" s="43"/>
      <c r="D272" s="224" t="s">
        <v>185</v>
      </c>
      <c r="E272" s="43"/>
      <c r="F272" s="255" t="s">
        <v>250</v>
      </c>
      <c r="G272" s="43"/>
      <c r="H272" s="43"/>
      <c r="I272" s="43"/>
      <c r="J272" s="43"/>
      <c r="K272" s="43"/>
      <c r="L272" s="47"/>
      <c r="M272" s="220"/>
      <c r="N272" s="221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U272" s="19" t="s">
        <v>106</v>
      </c>
    </row>
    <row r="273" s="2" customFormat="1">
      <c r="A273" s="41"/>
      <c r="B273" s="42"/>
      <c r="C273" s="43"/>
      <c r="D273" s="224" t="s">
        <v>185</v>
      </c>
      <c r="E273" s="43"/>
      <c r="F273" s="256" t="s">
        <v>172</v>
      </c>
      <c r="G273" s="43"/>
      <c r="H273" s="257">
        <v>0</v>
      </c>
      <c r="I273" s="43"/>
      <c r="J273" s="43"/>
      <c r="K273" s="43"/>
      <c r="L273" s="47"/>
      <c r="M273" s="220"/>
      <c r="N273" s="221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U273" s="19" t="s">
        <v>106</v>
      </c>
    </row>
    <row r="274" s="2" customFormat="1">
      <c r="A274" s="41"/>
      <c r="B274" s="42"/>
      <c r="C274" s="43"/>
      <c r="D274" s="224" t="s">
        <v>185</v>
      </c>
      <c r="E274" s="43"/>
      <c r="F274" s="256" t="s">
        <v>251</v>
      </c>
      <c r="G274" s="43"/>
      <c r="H274" s="257">
        <v>398.41699999999997</v>
      </c>
      <c r="I274" s="43"/>
      <c r="J274" s="43"/>
      <c r="K274" s="43"/>
      <c r="L274" s="47"/>
      <c r="M274" s="220"/>
      <c r="N274" s="221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U274" s="19" t="s">
        <v>106</v>
      </c>
    </row>
    <row r="275" s="2" customFormat="1">
      <c r="A275" s="41"/>
      <c r="B275" s="42"/>
      <c r="C275" s="43"/>
      <c r="D275" s="224" t="s">
        <v>185</v>
      </c>
      <c r="E275" s="43"/>
      <c r="F275" s="256" t="s">
        <v>175</v>
      </c>
      <c r="G275" s="43"/>
      <c r="H275" s="257">
        <v>398.41699999999997</v>
      </c>
      <c r="I275" s="43"/>
      <c r="J275" s="43"/>
      <c r="K275" s="43"/>
      <c r="L275" s="47"/>
      <c r="M275" s="220"/>
      <c r="N275" s="221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U275" s="19" t="s">
        <v>106</v>
      </c>
    </row>
    <row r="276" s="2" customFormat="1" ht="37.8" customHeight="1">
      <c r="A276" s="41"/>
      <c r="B276" s="42"/>
      <c r="C276" s="204" t="s">
        <v>283</v>
      </c>
      <c r="D276" s="204" t="s">
        <v>163</v>
      </c>
      <c r="E276" s="205" t="s">
        <v>284</v>
      </c>
      <c r="F276" s="206" t="s">
        <v>285</v>
      </c>
      <c r="G276" s="207" t="s">
        <v>92</v>
      </c>
      <c r="H276" s="208">
        <v>52.332000000000001</v>
      </c>
      <c r="I276" s="209"/>
      <c r="J276" s="210">
        <f>ROUND(I276*H276,2)</f>
        <v>0</v>
      </c>
      <c r="K276" s="206" t="s">
        <v>166</v>
      </c>
      <c r="L276" s="47"/>
      <c r="M276" s="211" t="s">
        <v>21</v>
      </c>
      <c r="N276" s="212" t="s">
        <v>47</v>
      </c>
      <c r="O276" s="87"/>
      <c r="P276" s="213">
        <f>O276*H276</f>
        <v>0</v>
      </c>
      <c r="Q276" s="213">
        <v>4.0000000000000003E-05</v>
      </c>
      <c r="R276" s="213">
        <f>Q276*H276</f>
        <v>0.0020932800000000003</v>
      </c>
      <c r="S276" s="213">
        <v>0</v>
      </c>
      <c r="T276" s="214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5" t="s">
        <v>167</v>
      </c>
      <c r="AT276" s="215" t="s">
        <v>163</v>
      </c>
      <c r="AU276" s="215" t="s">
        <v>106</v>
      </c>
      <c r="AY276" s="19" t="s">
        <v>161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9" t="s">
        <v>106</v>
      </c>
      <c r="BK276" s="216">
        <f>ROUND(I276*H276,2)</f>
        <v>0</v>
      </c>
      <c r="BL276" s="19" t="s">
        <v>167</v>
      </c>
      <c r="BM276" s="215" t="s">
        <v>286</v>
      </c>
    </row>
    <row r="277" s="2" customFormat="1">
      <c r="A277" s="41"/>
      <c r="B277" s="42"/>
      <c r="C277" s="43"/>
      <c r="D277" s="217" t="s">
        <v>169</v>
      </c>
      <c r="E277" s="43"/>
      <c r="F277" s="218" t="s">
        <v>287</v>
      </c>
      <c r="G277" s="43"/>
      <c r="H277" s="43"/>
      <c r="I277" s="219"/>
      <c r="J277" s="43"/>
      <c r="K277" s="43"/>
      <c r="L277" s="47"/>
      <c r="M277" s="220"/>
      <c r="N277" s="221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9" t="s">
        <v>169</v>
      </c>
      <c r="AU277" s="19" t="s">
        <v>106</v>
      </c>
    </row>
    <row r="278" s="14" customFormat="1">
      <c r="A278" s="14"/>
      <c r="B278" s="233"/>
      <c r="C278" s="234"/>
      <c r="D278" s="224" t="s">
        <v>171</v>
      </c>
      <c r="E278" s="235" t="s">
        <v>21</v>
      </c>
      <c r="F278" s="236" t="s">
        <v>90</v>
      </c>
      <c r="G278" s="234"/>
      <c r="H278" s="237">
        <v>52.332000000000001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3" t="s">
        <v>171</v>
      </c>
      <c r="AU278" s="243" t="s">
        <v>106</v>
      </c>
      <c r="AV278" s="14" t="s">
        <v>106</v>
      </c>
      <c r="AW278" s="14" t="s">
        <v>36</v>
      </c>
      <c r="AX278" s="14" t="s">
        <v>83</v>
      </c>
      <c r="AY278" s="243" t="s">
        <v>161</v>
      </c>
    </row>
    <row r="279" s="2" customFormat="1">
      <c r="A279" s="41"/>
      <c r="B279" s="42"/>
      <c r="C279" s="43"/>
      <c r="D279" s="224" t="s">
        <v>185</v>
      </c>
      <c r="E279" s="43"/>
      <c r="F279" s="255" t="s">
        <v>225</v>
      </c>
      <c r="G279" s="43"/>
      <c r="H279" s="43"/>
      <c r="I279" s="43"/>
      <c r="J279" s="43"/>
      <c r="K279" s="43"/>
      <c r="L279" s="47"/>
      <c r="M279" s="220"/>
      <c r="N279" s="221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U279" s="19" t="s">
        <v>106</v>
      </c>
    </row>
    <row r="280" s="2" customFormat="1">
      <c r="A280" s="41"/>
      <c r="B280" s="42"/>
      <c r="C280" s="43"/>
      <c r="D280" s="224" t="s">
        <v>185</v>
      </c>
      <c r="E280" s="43"/>
      <c r="F280" s="256" t="s">
        <v>172</v>
      </c>
      <c r="G280" s="43"/>
      <c r="H280" s="257">
        <v>0</v>
      </c>
      <c r="I280" s="43"/>
      <c r="J280" s="43"/>
      <c r="K280" s="43"/>
      <c r="L280" s="47"/>
      <c r="M280" s="220"/>
      <c r="N280" s="221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U280" s="19" t="s">
        <v>106</v>
      </c>
    </row>
    <row r="281" s="2" customFormat="1">
      <c r="A281" s="41"/>
      <c r="B281" s="42"/>
      <c r="C281" s="43"/>
      <c r="D281" s="224" t="s">
        <v>185</v>
      </c>
      <c r="E281" s="43"/>
      <c r="F281" s="256" t="s">
        <v>226</v>
      </c>
      <c r="G281" s="43"/>
      <c r="H281" s="257">
        <v>0</v>
      </c>
      <c r="I281" s="43"/>
      <c r="J281" s="43"/>
      <c r="K281" s="43"/>
      <c r="L281" s="47"/>
      <c r="M281" s="220"/>
      <c r="N281" s="221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U281" s="19" t="s">
        <v>106</v>
      </c>
    </row>
    <row r="282" s="2" customFormat="1">
      <c r="A282" s="41"/>
      <c r="B282" s="42"/>
      <c r="C282" s="43"/>
      <c r="D282" s="224" t="s">
        <v>185</v>
      </c>
      <c r="E282" s="43"/>
      <c r="F282" s="256" t="s">
        <v>227</v>
      </c>
      <c r="G282" s="43"/>
      <c r="H282" s="257">
        <v>52.332000000000001</v>
      </c>
      <c r="I282" s="43"/>
      <c r="J282" s="43"/>
      <c r="K282" s="43"/>
      <c r="L282" s="47"/>
      <c r="M282" s="220"/>
      <c r="N282" s="221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U282" s="19" t="s">
        <v>106</v>
      </c>
    </row>
    <row r="283" s="2" customFormat="1">
      <c r="A283" s="41"/>
      <c r="B283" s="42"/>
      <c r="C283" s="43"/>
      <c r="D283" s="224" t="s">
        <v>185</v>
      </c>
      <c r="E283" s="43"/>
      <c r="F283" s="256" t="s">
        <v>175</v>
      </c>
      <c r="G283" s="43"/>
      <c r="H283" s="257">
        <v>52.332000000000001</v>
      </c>
      <c r="I283" s="43"/>
      <c r="J283" s="43"/>
      <c r="K283" s="43"/>
      <c r="L283" s="47"/>
      <c r="M283" s="220"/>
      <c r="N283" s="221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U283" s="19" t="s">
        <v>106</v>
      </c>
    </row>
    <row r="284" s="2" customFormat="1" ht="24.15" customHeight="1">
      <c r="A284" s="41"/>
      <c r="B284" s="42"/>
      <c r="C284" s="204" t="s">
        <v>288</v>
      </c>
      <c r="D284" s="204" t="s">
        <v>163</v>
      </c>
      <c r="E284" s="205" t="s">
        <v>289</v>
      </c>
      <c r="F284" s="206" t="s">
        <v>290</v>
      </c>
      <c r="G284" s="207" t="s">
        <v>291</v>
      </c>
      <c r="H284" s="208">
        <v>3.4020000000000001</v>
      </c>
      <c r="I284" s="209"/>
      <c r="J284" s="210">
        <f>ROUND(I284*H284,2)</f>
        <v>0</v>
      </c>
      <c r="K284" s="206" t="s">
        <v>166</v>
      </c>
      <c r="L284" s="47"/>
      <c r="M284" s="211" t="s">
        <v>21</v>
      </c>
      <c r="N284" s="212" t="s">
        <v>47</v>
      </c>
      <c r="O284" s="87"/>
      <c r="P284" s="213">
        <f>O284*H284</f>
        <v>0</v>
      </c>
      <c r="Q284" s="213">
        <v>0</v>
      </c>
      <c r="R284" s="213">
        <f>Q284*H284</f>
        <v>0</v>
      </c>
      <c r="S284" s="213">
        <v>1.6000000000000001</v>
      </c>
      <c r="T284" s="214">
        <f>S284*H284</f>
        <v>5.4432000000000009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5" t="s">
        <v>167</v>
      </c>
      <c r="AT284" s="215" t="s">
        <v>163</v>
      </c>
      <c r="AU284" s="215" t="s">
        <v>106</v>
      </c>
      <c r="AY284" s="19" t="s">
        <v>161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9" t="s">
        <v>106</v>
      </c>
      <c r="BK284" s="216">
        <f>ROUND(I284*H284,2)</f>
        <v>0</v>
      </c>
      <c r="BL284" s="19" t="s">
        <v>167</v>
      </c>
      <c r="BM284" s="215" t="s">
        <v>292</v>
      </c>
    </row>
    <row r="285" s="2" customFormat="1">
      <c r="A285" s="41"/>
      <c r="B285" s="42"/>
      <c r="C285" s="43"/>
      <c r="D285" s="217" t="s">
        <v>169</v>
      </c>
      <c r="E285" s="43"/>
      <c r="F285" s="218" t="s">
        <v>293</v>
      </c>
      <c r="G285" s="43"/>
      <c r="H285" s="43"/>
      <c r="I285" s="219"/>
      <c r="J285" s="43"/>
      <c r="K285" s="43"/>
      <c r="L285" s="47"/>
      <c r="M285" s="220"/>
      <c r="N285" s="221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19" t="s">
        <v>169</v>
      </c>
      <c r="AU285" s="19" t="s">
        <v>106</v>
      </c>
    </row>
    <row r="286" s="13" customFormat="1">
      <c r="A286" s="13"/>
      <c r="B286" s="222"/>
      <c r="C286" s="223"/>
      <c r="D286" s="224" t="s">
        <v>171</v>
      </c>
      <c r="E286" s="225" t="s">
        <v>21</v>
      </c>
      <c r="F286" s="226" t="s">
        <v>294</v>
      </c>
      <c r="G286" s="223"/>
      <c r="H286" s="225" t="s">
        <v>21</v>
      </c>
      <c r="I286" s="227"/>
      <c r="J286" s="223"/>
      <c r="K286" s="223"/>
      <c r="L286" s="228"/>
      <c r="M286" s="229"/>
      <c r="N286" s="230"/>
      <c r="O286" s="230"/>
      <c r="P286" s="230"/>
      <c r="Q286" s="230"/>
      <c r="R286" s="230"/>
      <c r="S286" s="230"/>
      <c r="T286" s="23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2" t="s">
        <v>171</v>
      </c>
      <c r="AU286" s="232" t="s">
        <v>106</v>
      </c>
      <c r="AV286" s="13" t="s">
        <v>83</v>
      </c>
      <c r="AW286" s="13" t="s">
        <v>36</v>
      </c>
      <c r="AX286" s="13" t="s">
        <v>75</v>
      </c>
      <c r="AY286" s="232" t="s">
        <v>161</v>
      </c>
    </row>
    <row r="287" s="14" customFormat="1">
      <c r="A287" s="14"/>
      <c r="B287" s="233"/>
      <c r="C287" s="234"/>
      <c r="D287" s="224" t="s">
        <v>171</v>
      </c>
      <c r="E287" s="235" t="s">
        <v>21</v>
      </c>
      <c r="F287" s="236" t="s">
        <v>295</v>
      </c>
      <c r="G287" s="234"/>
      <c r="H287" s="237">
        <v>1.6970000000000001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3" t="s">
        <v>171</v>
      </c>
      <c r="AU287" s="243" t="s">
        <v>106</v>
      </c>
      <c r="AV287" s="14" t="s">
        <v>106</v>
      </c>
      <c r="AW287" s="14" t="s">
        <v>36</v>
      </c>
      <c r="AX287" s="14" t="s">
        <v>75</v>
      </c>
      <c r="AY287" s="243" t="s">
        <v>161</v>
      </c>
    </row>
    <row r="288" s="14" customFormat="1">
      <c r="A288" s="14"/>
      <c r="B288" s="233"/>
      <c r="C288" s="234"/>
      <c r="D288" s="224" t="s">
        <v>171</v>
      </c>
      <c r="E288" s="235" t="s">
        <v>21</v>
      </c>
      <c r="F288" s="236" t="s">
        <v>296</v>
      </c>
      <c r="G288" s="234"/>
      <c r="H288" s="237">
        <v>1.7050000000000001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3" t="s">
        <v>171</v>
      </c>
      <c r="AU288" s="243" t="s">
        <v>106</v>
      </c>
      <c r="AV288" s="14" t="s">
        <v>106</v>
      </c>
      <c r="AW288" s="14" t="s">
        <v>36</v>
      </c>
      <c r="AX288" s="14" t="s">
        <v>75</v>
      </c>
      <c r="AY288" s="243" t="s">
        <v>161</v>
      </c>
    </row>
    <row r="289" s="15" customFormat="1">
      <c r="A289" s="15"/>
      <c r="B289" s="244"/>
      <c r="C289" s="245"/>
      <c r="D289" s="224" t="s">
        <v>171</v>
      </c>
      <c r="E289" s="246" t="s">
        <v>21</v>
      </c>
      <c r="F289" s="247" t="s">
        <v>175</v>
      </c>
      <c r="G289" s="245"/>
      <c r="H289" s="248">
        <v>3.4020000000000001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4" t="s">
        <v>171</v>
      </c>
      <c r="AU289" s="254" t="s">
        <v>106</v>
      </c>
      <c r="AV289" s="15" t="s">
        <v>167</v>
      </c>
      <c r="AW289" s="15" t="s">
        <v>36</v>
      </c>
      <c r="AX289" s="15" t="s">
        <v>83</v>
      </c>
      <c r="AY289" s="254" t="s">
        <v>161</v>
      </c>
    </row>
    <row r="290" s="2" customFormat="1">
      <c r="A290" s="41"/>
      <c r="B290" s="42"/>
      <c r="C290" s="43"/>
      <c r="D290" s="224" t="s">
        <v>185</v>
      </c>
      <c r="E290" s="43"/>
      <c r="F290" s="255" t="s">
        <v>297</v>
      </c>
      <c r="G290" s="43"/>
      <c r="H290" s="43"/>
      <c r="I290" s="43"/>
      <c r="J290" s="43"/>
      <c r="K290" s="43"/>
      <c r="L290" s="47"/>
      <c r="M290" s="220"/>
      <c r="N290" s="221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U290" s="19" t="s">
        <v>106</v>
      </c>
    </row>
    <row r="291" s="2" customFormat="1">
      <c r="A291" s="41"/>
      <c r="B291" s="42"/>
      <c r="C291" s="43"/>
      <c r="D291" s="224" t="s">
        <v>185</v>
      </c>
      <c r="E291" s="43"/>
      <c r="F291" s="256" t="s">
        <v>172</v>
      </c>
      <c r="G291" s="43"/>
      <c r="H291" s="257">
        <v>0</v>
      </c>
      <c r="I291" s="43"/>
      <c r="J291" s="43"/>
      <c r="K291" s="43"/>
      <c r="L291" s="47"/>
      <c r="M291" s="220"/>
      <c r="N291" s="221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U291" s="19" t="s">
        <v>106</v>
      </c>
    </row>
    <row r="292" s="2" customFormat="1">
      <c r="A292" s="41"/>
      <c r="B292" s="42"/>
      <c r="C292" s="43"/>
      <c r="D292" s="224" t="s">
        <v>185</v>
      </c>
      <c r="E292" s="43"/>
      <c r="F292" s="256" t="s">
        <v>298</v>
      </c>
      <c r="G292" s="43"/>
      <c r="H292" s="257">
        <v>0</v>
      </c>
      <c r="I292" s="43"/>
      <c r="J292" s="43"/>
      <c r="K292" s="43"/>
      <c r="L292" s="47"/>
      <c r="M292" s="220"/>
      <c r="N292" s="221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U292" s="19" t="s">
        <v>106</v>
      </c>
    </row>
    <row r="293" s="2" customFormat="1">
      <c r="A293" s="41"/>
      <c r="B293" s="42"/>
      <c r="C293" s="43"/>
      <c r="D293" s="224" t="s">
        <v>185</v>
      </c>
      <c r="E293" s="43"/>
      <c r="F293" s="256" t="s">
        <v>299</v>
      </c>
      <c r="G293" s="43"/>
      <c r="H293" s="257">
        <v>26.103999999999999</v>
      </c>
      <c r="I293" s="43"/>
      <c r="J293" s="43"/>
      <c r="K293" s="43"/>
      <c r="L293" s="47"/>
      <c r="M293" s="220"/>
      <c r="N293" s="221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U293" s="19" t="s">
        <v>106</v>
      </c>
    </row>
    <row r="294" s="2" customFormat="1">
      <c r="A294" s="41"/>
      <c r="B294" s="42"/>
      <c r="C294" s="43"/>
      <c r="D294" s="224" t="s">
        <v>185</v>
      </c>
      <c r="E294" s="43"/>
      <c r="F294" s="256" t="s">
        <v>175</v>
      </c>
      <c r="G294" s="43"/>
      <c r="H294" s="257">
        <v>26.103999999999999</v>
      </c>
      <c r="I294" s="43"/>
      <c r="J294" s="43"/>
      <c r="K294" s="43"/>
      <c r="L294" s="47"/>
      <c r="M294" s="220"/>
      <c r="N294" s="221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U294" s="19" t="s">
        <v>106</v>
      </c>
    </row>
    <row r="295" s="2" customFormat="1">
      <c r="A295" s="41"/>
      <c r="B295" s="42"/>
      <c r="C295" s="43"/>
      <c r="D295" s="224" t="s">
        <v>185</v>
      </c>
      <c r="E295" s="43"/>
      <c r="F295" s="255" t="s">
        <v>300</v>
      </c>
      <c r="G295" s="43"/>
      <c r="H295" s="43"/>
      <c r="I295" s="43"/>
      <c r="J295" s="43"/>
      <c r="K295" s="43"/>
      <c r="L295" s="47"/>
      <c r="M295" s="220"/>
      <c r="N295" s="221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U295" s="19" t="s">
        <v>106</v>
      </c>
    </row>
    <row r="296" s="2" customFormat="1">
      <c r="A296" s="41"/>
      <c r="B296" s="42"/>
      <c r="C296" s="43"/>
      <c r="D296" s="224" t="s">
        <v>185</v>
      </c>
      <c r="E296" s="43"/>
      <c r="F296" s="256" t="s">
        <v>172</v>
      </c>
      <c r="G296" s="43"/>
      <c r="H296" s="257">
        <v>0</v>
      </c>
      <c r="I296" s="43"/>
      <c r="J296" s="43"/>
      <c r="K296" s="43"/>
      <c r="L296" s="47"/>
      <c r="M296" s="220"/>
      <c r="N296" s="221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U296" s="19" t="s">
        <v>106</v>
      </c>
    </row>
    <row r="297" s="2" customFormat="1">
      <c r="A297" s="41"/>
      <c r="B297" s="42"/>
      <c r="C297" s="43"/>
      <c r="D297" s="224" t="s">
        <v>185</v>
      </c>
      <c r="E297" s="43"/>
      <c r="F297" s="256" t="s">
        <v>298</v>
      </c>
      <c r="G297" s="43"/>
      <c r="H297" s="257">
        <v>0</v>
      </c>
      <c r="I297" s="43"/>
      <c r="J297" s="43"/>
      <c r="K297" s="43"/>
      <c r="L297" s="47"/>
      <c r="M297" s="220"/>
      <c r="N297" s="221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U297" s="19" t="s">
        <v>106</v>
      </c>
    </row>
    <row r="298" s="2" customFormat="1">
      <c r="A298" s="41"/>
      <c r="B298" s="42"/>
      <c r="C298" s="43"/>
      <c r="D298" s="224" t="s">
        <v>185</v>
      </c>
      <c r="E298" s="43"/>
      <c r="F298" s="256" t="s">
        <v>301</v>
      </c>
      <c r="G298" s="43"/>
      <c r="H298" s="257">
        <v>26.228000000000002</v>
      </c>
      <c r="I298" s="43"/>
      <c r="J298" s="43"/>
      <c r="K298" s="43"/>
      <c r="L298" s="47"/>
      <c r="M298" s="220"/>
      <c r="N298" s="221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U298" s="19" t="s">
        <v>106</v>
      </c>
    </row>
    <row r="299" s="2" customFormat="1">
      <c r="A299" s="41"/>
      <c r="B299" s="42"/>
      <c r="C299" s="43"/>
      <c r="D299" s="224" t="s">
        <v>185</v>
      </c>
      <c r="E299" s="43"/>
      <c r="F299" s="256" t="s">
        <v>175</v>
      </c>
      <c r="G299" s="43"/>
      <c r="H299" s="257">
        <v>26.228000000000002</v>
      </c>
      <c r="I299" s="43"/>
      <c r="J299" s="43"/>
      <c r="K299" s="43"/>
      <c r="L299" s="47"/>
      <c r="M299" s="220"/>
      <c r="N299" s="221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U299" s="19" t="s">
        <v>106</v>
      </c>
    </row>
    <row r="300" s="2" customFormat="1" ht="24.15" customHeight="1">
      <c r="A300" s="41"/>
      <c r="B300" s="42"/>
      <c r="C300" s="204" t="s">
        <v>302</v>
      </c>
      <c r="D300" s="204" t="s">
        <v>163</v>
      </c>
      <c r="E300" s="205" t="s">
        <v>303</v>
      </c>
      <c r="F300" s="206" t="s">
        <v>304</v>
      </c>
      <c r="G300" s="207" t="s">
        <v>291</v>
      </c>
      <c r="H300" s="208">
        <v>6.2809999999999997</v>
      </c>
      <c r="I300" s="209"/>
      <c r="J300" s="210">
        <f>ROUND(I300*H300,2)</f>
        <v>0</v>
      </c>
      <c r="K300" s="206" t="s">
        <v>166</v>
      </c>
      <c r="L300" s="47"/>
      <c r="M300" s="211" t="s">
        <v>21</v>
      </c>
      <c r="N300" s="212" t="s">
        <v>47</v>
      </c>
      <c r="O300" s="87"/>
      <c r="P300" s="213">
        <f>O300*H300</f>
        <v>0</v>
      </c>
      <c r="Q300" s="213">
        <v>0</v>
      </c>
      <c r="R300" s="213">
        <f>Q300*H300</f>
        <v>0</v>
      </c>
      <c r="S300" s="213">
        <v>2.2000000000000002</v>
      </c>
      <c r="T300" s="214">
        <f>S300*H300</f>
        <v>13.818200000000001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5" t="s">
        <v>167</v>
      </c>
      <c r="AT300" s="215" t="s">
        <v>163</v>
      </c>
      <c r="AU300" s="215" t="s">
        <v>106</v>
      </c>
      <c r="AY300" s="19" t="s">
        <v>161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9" t="s">
        <v>106</v>
      </c>
      <c r="BK300" s="216">
        <f>ROUND(I300*H300,2)</f>
        <v>0</v>
      </c>
      <c r="BL300" s="19" t="s">
        <v>167</v>
      </c>
      <c r="BM300" s="215" t="s">
        <v>305</v>
      </c>
    </row>
    <row r="301" s="2" customFormat="1">
      <c r="A301" s="41"/>
      <c r="B301" s="42"/>
      <c r="C301" s="43"/>
      <c r="D301" s="217" t="s">
        <v>169</v>
      </c>
      <c r="E301" s="43"/>
      <c r="F301" s="218" t="s">
        <v>306</v>
      </c>
      <c r="G301" s="43"/>
      <c r="H301" s="43"/>
      <c r="I301" s="219"/>
      <c r="J301" s="43"/>
      <c r="K301" s="43"/>
      <c r="L301" s="47"/>
      <c r="M301" s="220"/>
      <c r="N301" s="221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169</v>
      </c>
      <c r="AU301" s="19" t="s">
        <v>106</v>
      </c>
    </row>
    <row r="302" s="13" customFormat="1">
      <c r="A302" s="13"/>
      <c r="B302" s="222"/>
      <c r="C302" s="223"/>
      <c r="D302" s="224" t="s">
        <v>171</v>
      </c>
      <c r="E302" s="225" t="s">
        <v>21</v>
      </c>
      <c r="F302" s="226" t="s">
        <v>307</v>
      </c>
      <c r="G302" s="223"/>
      <c r="H302" s="225" t="s">
        <v>21</v>
      </c>
      <c r="I302" s="227"/>
      <c r="J302" s="223"/>
      <c r="K302" s="223"/>
      <c r="L302" s="228"/>
      <c r="M302" s="229"/>
      <c r="N302" s="230"/>
      <c r="O302" s="230"/>
      <c r="P302" s="230"/>
      <c r="Q302" s="230"/>
      <c r="R302" s="230"/>
      <c r="S302" s="230"/>
      <c r="T302" s="23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2" t="s">
        <v>171</v>
      </c>
      <c r="AU302" s="232" t="s">
        <v>106</v>
      </c>
      <c r="AV302" s="13" t="s">
        <v>83</v>
      </c>
      <c r="AW302" s="13" t="s">
        <v>36</v>
      </c>
      <c r="AX302" s="13" t="s">
        <v>75</v>
      </c>
      <c r="AY302" s="232" t="s">
        <v>161</v>
      </c>
    </row>
    <row r="303" s="14" customFormat="1">
      <c r="A303" s="14"/>
      <c r="B303" s="233"/>
      <c r="C303" s="234"/>
      <c r="D303" s="224" t="s">
        <v>171</v>
      </c>
      <c r="E303" s="235" t="s">
        <v>21</v>
      </c>
      <c r="F303" s="236" t="s">
        <v>295</v>
      </c>
      <c r="G303" s="234"/>
      <c r="H303" s="237">
        <v>1.6970000000000001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3" t="s">
        <v>171</v>
      </c>
      <c r="AU303" s="243" t="s">
        <v>106</v>
      </c>
      <c r="AV303" s="14" t="s">
        <v>106</v>
      </c>
      <c r="AW303" s="14" t="s">
        <v>36</v>
      </c>
      <c r="AX303" s="14" t="s">
        <v>75</v>
      </c>
      <c r="AY303" s="243" t="s">
        <v>161</v>
      </c>
    </row>
    <row r="304" s="14" customFormat="1">
      <c r="A304" s="14"/>
      <c r="B304" s="233"/>
      <c r="C304" s="234"/>
      <c r="D304" s="224" t="s">
        <v>171</v>
      </c>
      <c r="E304" s="235" t="s">
        <v>21</v>
      </c>
      <c r="F304" s="236" t="s">
        <v>296</v>
      </c>
      <c r="G304" s="234"/>
      <c r="H304" s="237">
        <v>1.7050000000000001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3" t="s">
        <v>171</v>
      </c>
      <c r="AU304" s="243" t="s">
        <v>106</v>
      </c>
      <c r="AV304" s="14" t="s">
        <v>106</v>
      </c>
      <c r="AW304" s="14" t="s">
        <v>36</v>
      </c>
      <c r="AX304" s="14" t="s">
        <v>75</v>
      </c>
      <c r="AY304" s="243" t="s">
        <v>161</v>
      </c>
    </row>
    <row r="305" s="13" customFormat="1">
      <c r="A305" s="13"/>
      <c r="B305" s="222"/>
      <c r="C305" s="223"/>
      <c r="D305" s="224" t="s">
        <v>171</v>
      </c>
      <c r="E305" s="225" t="s">
        <v>21</v>
      </c>
      <c r="F305" s="226" t="s">
        <v>308</v>
      </c>
      <c r="G305" s="223"/>
      <c r="H305" s="225" t="s">
        <v>21</v>
      </c>
      <c r="I305" s="227"/>
      <c r="J305" s="223"/>
      <c r="K305" s="223"/>
      <c r="L305" s="228"/>
      <c r="M305" s="229"/>
      <c r="N305" s="230"/>
      <c r="O305" s="230"/>
      <c r="P305" s="230"/>
      <c r="Q305" s="230"/>
      <c r="R305" s="230"/>
      <c r="S305" s="230"/>
      <c r="T305" s="23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2" t="s">
        <v>171</v>
      </c>
      <c r="AU305" s="232" t="s">
        <v>106</v>
      </c>
      <c r="AV305" s="13" t="s">
        <v>83</v>
      </c>
      <c r="AW305" s="13" t="s">
        <v>36</v>
      </c>
      <c r="AX305" s="13" t="s">
        <v>75</v>
      </c>
      <c r="AY305" s="232" t="s">
        <v>161</v>
      </c>
    </row>
    <row r="306" s="14" customFormat="1">
      <c r="A306" s="14"/>
      <c r="B306" s="233"/>
      <c r="C306" s="234"/>
      <c r="D306" s="224" t="s">
        <v>171</v>
      </c>
      <c r="E306" s="235" t="s">
        <v>21</v>
      </c>
      <c r="F306" s="236" t="s">
        <v>309</v>
      </c>
      <c r="G306" s="234"/>
      <c r="H306" s="237">
        <v>1.4359999999999999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3" t="s">
        <v>171</v>
      </c>
      <c r="AU306" s="243" t="s">
        <v>106</v>
      </c>
      <c r="AV306" s="14" t="s">
        <v>106</v>
      </c>
      <c r="AW306" s="14" t="s">
        <v>36</v>
      </c>
      <c r="AX306" s="14" t="s">
        <v>75</v>
      </c>
      <c r="AY306" s="243" t="s">
        <v>161</v>
      </c>
    </row>
    <row r="307" s="14" customFormat="1">
      <c r="A307" s="14"/>
      <c r="B307" s="233"/>
      <c r="C307" s="234"/>
      <c r="D307" s="224" t="s">
        <v>171</v>
      </c>
      <c r="E307" s="235" t="s">
        <v>21</v>
      </c>
      <c r="F307" s="236" t="s">
        <v>310</v>
      </c>
      <c r="G307" s="234"/>
      <c r="H307" s="237">
        <v>1.4430000000000001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3" t="s">
        <v>171</v>
      </c>
      <c r="AU307" s="243" t="s">
        <v>106</v>
      </c>
      <c r="AV307" s="14" t="s">
        <v>106</v>
      </c>
      <c r="AW307" s="14" t="s">
        <v>36</v>
      </c>
      <c r="AX307" s="14" t="s">
        <v>75</v>
      </c>
      <c r="AY307" s="243" t="s">
        <v>161</v>
      </c>
    </row>
    <row r="308" s="15" customFormat="1">
      <c r="A308" s="15"/>
      <c r="B308" s="244"/>
      <c r="C308" s="245"/>
      <c r="D308" s="224" t="s">
        <v>171</v>
      </c>
      <c r="E308" s="246" t="s">
        <v>21</v>
      </c>
      <c r="F308" s="247" t="s">
        <v>175</v>
      </c>
      <c r="G308" s="245"/>
      <c r="H308" s="248">
        <v>6.2809999999999997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4" t="s">
        <v>171</v>
      </c>
      <c r="AU308" s="254" t="s">
        <v>106</v>
      </c>
      <c r="AV308" s="15" t="s">
        <v>167</v>
      </c>
      <c r="AW308" s="15" t="s">
        <v>36</v>
      </c>
      <c r="AX308" s="15" t="s">
        <v>83</v>
      </c>
      <c r="AY308" s="254" t="s">
        <v>161</v>
      </c>
    </row>
    <row r="309" s="2" customFormat="1">
      <c r="A309" s="41"/>
      <c r="B309" s="42"/>
      <c r="C309" s="43"/>
      <c r="D309" s="224" t="s">
        <v>185</v>
      </c>
      <c r="E309" s="43"/>
      <c r="F309" s="255" t="s">
        <v>297</v>
      </c>
      <c r="G309" s="43"/>
      <c r="H309" s="43"/>
      <c r="I309" s="43"/>
      <c r="J309" s="43"/>
      <c r="K309" s="43"/>
      <c r="L309" s="47"/>
      <c r="M309" s="220"/>
      <c r="N309" s="221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U309" s="19" t="s">
        <v>106</v>
      </c>
    </row>
    <row r="310" s="2" customFormat="1">
      <c r="A310" s="41"/>
      <c r="B310" s="42"/>
      <c r="C310" s="43"/>
      <c r="D310" s="224" t="s">
        <v>185</v>
      </c>
      <c r="E310" s="43"/>
      <c r="F310" s="256" t="s">
        <v>172</v>
      </c>
      <c r="G310" s="43"/>
      <c r="H310" s="257">
        <v>0</v>
      </c>
      <c r="I310" s="43"/>
      <c r="J310" s="43"/>
      <c r="K310" s="43"/>
      <c r="L310" s="47"/>
      <c r="M310" s="220"/>
      <c r="N310" s="221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U310" s="19" t="s">
        <v>106</v>
      </c>
    </row>
    <row r="311" s="2" customFormat="1">
      <c r="A311" s="41"/>
      <c r="B311" s="42"/>
      <c r="C311" s="43"/>
      <c r="D311" s="224" t="s">
        <v>185</v>
      </c>
      <c r="E311" s="43"/>
      <c r="F311" s="256" t="s">
        <v>298</v>
      </c>
      <c r="G311" s="43"/>
      <c r="H311" s="257">
        <v>0</v>
      </c>
      <c r="I311" s="43"/>
      <c r="J311" s="43"/>
      <c r="K311" s="43"/>
      <c r="L311" s="47"/>
      <c r="M311" s="220"/>
      <c r="N311" s="221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U311" s="19" t="s">
        <v>106</v>
      </c>
    </row>
    <row r="312" s="2" customFormat="1">
      <c r="A312" s="41"/>
      <c r="B312" s="42"/>
      <c r="C312" s="43"/>
      <c r="D312" s="224" t="s">
        <v>185</v>
      </c>
      <c r="E312" s="43"/>
      <c r="F312" s="256" t="s">
        <v>299</v>
      </c>
      <c r="G312" s="43"/>
      <c r="H312" s="257">
        <v>26.103999999999999</v>
      </c>
      <c r="I312" s="43"/>
      <c r="J312" s="43"/>
      <c r="K312" s="43"/>
      <c r="L312" s="47"/>
      <c r="M312" s="220"/>
      <c r="N312" s="221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U312" s="19" t="s">
        <v>106</v>
      </c>
    </row>
    <row r="313" s="2" customFormat="1">
      <c r="A313" s="41"/>
      <c r="B313" s="42"/>
      <c r="C313" s="43"/>
      <c r="D313" s="224" t="s">
        <v>185</v>
      </c>
      <c r="E313" s="43"/>
      <c r="F313" s="256" t="s">
        <v>175</v>
      </c>
      <c r="G313" s="43"/>
      <c r="H313" s="257">
        <v>26.103999999999999</v>
      </c>
      <c r="I313" s="43"/>
      <c r="J313" s="43"/>
      <c r="K313" s="43"/>
      <c r="L313" s="47"/>
      <c r="M313" s="220"/>
      <c r="N313" s="221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U313" s="19" t="s">
        <v>106</v>
      </c>
    </row>
    <row r="314" s="2" customFormat="1">
      <c r="A314" s="41"/>
      <c r="B314" s="42"/>
      <c r="C314" s="43"/>
      <c r="D314" s="224" t="s">
        <v>185</v>
      </c>
      <c r="E314" s="43"/>
      <c r="F314" s="255" t="s">
        <v>300</v>
      </c>
      <c r="G314" s="43"/>
      <c r="H314" s="43"/>
      <c r="I314" s="43"/>
      <c r="J314" s="43"/>
      <c r="K314" s="43"/>
      <c r="L314" s="47"/>
      <c r="M314" s="220"/>
      <c r="N314" s="221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U314" s="19" t="s">
        <v>106</v>
      </c>
    </row>
    <row r="315" s="2" customFormat="1">
      <c r="A315" s="41"/>
      <c r="B315" s="42"/>
      <c r="C315" s="43"/>
      <c r="D315" s="224" t="s">
        <v>185</v>
      </c>
      <c r="E315" s="43"/>
      <c r="F315" s="256" t="s">
        <v>172</v>
      </c>
      <c r="G315" s="43"/>
      <c r="H315" s="257">
        <v>0</v>
      </c>
      <c r="I315" s="43"/>
      <c r="J315" s="43"/>
      <c r="K315" s="43"/>
      <c r="L315" s="47"/>
      <c r="M315" s="220"/>
      <c r="N315" s="221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U315" s="19" t="s">
        <v>106</v>
      </c>
    </row>
    <row r="316" s="2" customFormat="1">
      <c r="A316" s="41"/>
      <c r="B316" s="42"/>
      <c r="C316" s="43"/>
      <c r="D316" s="224" t="s">
        <v>185</v>
      </c>
      <c r="E316" s="43"/>
      <c r="F316" s="256" t="s">
        <v>298</v>
      </c>
      <c r="G316" s="43"/>
      <c r="H316" s="257">
        <v>0</v>
      </c>
      <c r="I316" s="43"/>
      <c r="J316" s="43"/>
      <c r="K316" s="43"/>
      <c r="L316" s="47"/>
      <c r="M316" s="220"/>
      <c r="N316" s="221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U316" s="19" t="s">
        <v>106</v>
      </c>
    </row>
    <row r="317" s="2" customFormat="1">
      <c r="A317" s="41"/>
      <c r="B317" s="42"/>
      <c r="C317" s="43"/>
      <c r="D317" s="224" t="s">
        <v>185</v>
      </c>
      <c r="E317" s="43"/>
      <c r="F317" s="256" t="s">
        <v>301</v>
      </c>
      <c r="G317" s="43"/>
      <c r="H317" s="257">
        <v>26.228000000000002</v>
      </c>
      <c r="I317" s="43"/>
      <c r="J317" s="43"/>
      <c r="K317" s="43"/>
      <c r="L317" s="47"/>
      <c r="M317" s="220"/>
      <c r="N317" s="221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U317" s="19" t="s">
        <v>106</v>
      </c>
    </row>
    <row r="318" s="2" customFormat="1">
      <c r="A318" s="41"/>
      <c r="B318" s="42"/>
      <c r="C318" s="43"/>
      <c r="D318" s="224" t="s">
        <v>185</v>
      </c>
      <c r="E318" s="43"/>
      <c r="F318" s="256" t="s">
        <v>175</v>
      </c>
      <c r="G318" s="43"/>
      <c r="H318" s="257">
        <v>26.228000000000002</v>
      </c>
      <c r="I318" s="43"/>
      <c r="J318" s="43"/>
      <c r="K318" s="43"/>
      <c r="L318" s="47"/>
      <c r="M318" s="220"/>
      <c r="N318" s="221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U318" s="19" t="s">
        <v>106</v>
      </c>
    </row>
    <row r="319" s="2" customFormat="1" ht="24.15" customHeight="1">
      <c r="A319" s="41"/>
      <c r="B319" s="42"/>
      <c r="C319" s="204" t="s">
        <v>311</v>
      </c>
      <c r="D319" s="204" t="s">
        <v>163</v>
      </c>
      <c r="E319" s="205" t="s">
        <v>312</v>
      </c>
      <c r="F319" s="206" t="s">
        <v>313</v>
      </c>
      <c r="G319" s="207" t="s">
        <v>92</v>
      </c>
      <c r="H319" s="208">
        <v>23.349</v>
      </c>
      <c r="I319" s="209"/>
      <c r="J319" s="210">
        <f>ROUND(I319*H319,2)</f>
        <v>0</v>
      </c>
      <c r="K319" s="206" t="s">
        <v>166</v>
      </c>
      <c r="L319" s="47"/>
      <c r="M319" s="211" t="s">
        <v>21</v>
      </c>
      <c r="N319" s="212" t="s">
        <v>47</v>
      </c>
      <c r="O319" s="87"/>
      <c r="P319" s="213">
        <f>O319*H319</f>
        <v>0</v>
      </c>
      <c r="Q319" s="213">
        <v>0</v>
      </c>
      <c r="R319" s="213">
        <f>Q319*H319</f>
        <v>0</v>
      </c>
      <c r="S319" s="213">
        <v>0.089999999999999997</v>
      </c>
      <c r="T319" s="214">
        <f>S319*H319</f>
        <v>2.10141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5" t="s">
        <v>167</v>
      </c>
      <c r="AT319" s="215" t="s">
        <v>163</v>
      </c>
      <c r="AU319" s="215" t="s">
        <v>106</v>
      </c>
      <c r="AY319" s="19" t="s">
        <v>161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9" t="s">
        <v>106</v>
      </c>
      <c r="BK319" s="216">
        <f>ROUND(I319*H319,2)</f>
        <v>0</v>
      </c>
      <c r="BL319" s="19" t="s">
        <v>167</v>
      </c>
      <c r="BM319" s="215" t="s">
        <v>314</v>
      </c>
    </row>
    <row r="320" s="2" customFormat="1">
      <c r="A320" s="41"/>
      <c r="B320" s="42"/>
      <c r="C320" s="43"/>
      <c r="D320" s="217" t="s">
        <v>169</v>
      </c>
      <c r="E320" s="43"/>
      <c r="F320" s="218" t="s">
        <v>315</v>
      </c>
      <c r="G320" s="43"/>
      <c r="H320" s="43"/>
      <c r="I320" s="219"/>
      <c r="J320" s="43"/>
      <c r="K320" s="43"/>
      <c r="L320" s="47"/>
      <c r="M320" s="220"/>
      <c r="N320" s="221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19" t="s">
        <v>169</v>
      </c>
      <c r="AU320" s="19" t="s">
        <v>106</v>
      </c>
    </row>
    <row r="321" s="13" customFormat="1">
      <c r="A321" s="13"/>
      <c r="B321" s="222"/>
      <c r="C321" s="223"/>
      <c r="D321" s="224" t="s">
        <v>171</v>
      </c>
      <c r="E321" s="225" t="s">
        <v>21</v>
      </c>
      <c r="F321" s="226" t="s">
        <v>316</v>
      </c>
      <c r="G321" s="223"/>
      <c r="H321" s="225" t="s">
        <v>21</v>
      </c>
      <c r="I321" s="227"/>
      <c r="J321" s="223"/>
      <c r="K321" s="223"/>
      <c r="L321" s="228"/>
      <c r="M321" s="229"/>
      <c r="N321" s="230"/>
      <c r="O321" s="230"/>
      <c r="P321" s="230"/>
      <c r="Q321" s="230"/>
      <c r="R321" s="230"/>
      <c r="S321" s="230"/>
      <c r="T321" s="23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2" t="s">
        <v>171</v>
      </c>
      <c r="AU321" s="232" t="s">
        <v>106</v>
      </c>
      <c r="AV321" s="13" t="s">
        <v>83</v>
      </c>
      <c r="AW321" s="13" t="s">
        <v>36</v>
      </c>
      <c r="AX321" s="13" t="s">
        <v>75</v>
      </c>
      <c r="AY321" s="232" t="s">
        <v>161</v>
      </c>
    </row>
    <row r="322" s="14" customFormat="1">
      <c r="A322" s="14"/>
      <c r="B322" s="233"/>
      <c r="C322" s="234"/>
      <c r="D322" s="224" t="s">
        <v>171</v>
      </c>
      <c r="E322" s="235" t="s">
        <v>21</v>
      </c>
      <c r="F322" s="236" t="s">
        <v>200</v>
      </c>
      <c r="G322" s="234"/>
      <c r="H322" s="237">
        <v>5.4080000000000004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3" t="s">
        <v>171</v>
      </c>
      <c r="AU322" s="243" t="s">
        <v>106</v>
      </c>
      <c r="AV322" s="14" t="s">
        <v>106</v>
      </c>
      <c r="AW322" s="14" t="s">
        <v>36</v>
      </c>
      <c r="AX322" s="14" t="s">
        <v>75</v>
      </c>
      <c r="AY322" s="243" t="s">
        <v>161</v>
      </c>
    </row>
    <row r="323" s="14" customFormat="1">
      <c r="A323" s="14"/>
      <c r="B323" s="233"/>
      <c r="C323" s="234"/>
      <c r="D323" s="224" t="s">
        <v>171</v>
      </c>
      <c r="E323" s="235" t="s">
        <v>21</v>
      </c>
      <c r="F323" s="236" t="s">
        <v>201</v>
      </c>
      <c r="G323" s="234"/>
      <c r="H323" s="237">
        <v>17.594000000000001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3" t="s">
        <v>171</v>
      </c>
      <c r="AU323" s="243" t="s">
        <v>106</v>
      </c>
      <c r="AV323" s="14" t="s">
        <v>106</v>
      </c>
      <c r="AW323" s="14" t="s">
        <v>36</v>
      </c>
      <c r="AX323" s="14" t="s">
        <v>75</v>
      </c>
      <c r="AY323" s="243" t="s">
        <v>161</v>
      </c>
    </row>
    <row r="324" s="14" customFormat="1">
      <c r="A324" s="14"/>
      <c r="B324" s="233"/>
      <c r="C324" s="234"/>
      <c r="D324" s="224" t="s">
        <v>171</v>
      </c>
      <c r="E324" s="235" t="s">
        <v>21</v>
      </c>
      <c r="F324" s="236" t="s">
        <v>202</v>
      </c>
      <c r="G324" s="234"/>
      <c r="H324" s="237">
        <v>0.34699999999999998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3" t="s">
        <v>171</v>
      </c>
      <c r="AU324" s="243" t="s">
        <v>106</v>
      </c>
      <c r="AV324" s="14" t="s">
        <v>106</v>
      </c>
      <c r="AW324" s="14" t="s">
        <v>36</v>
      </c>
      <c r="AX324" s="14" t="s">
        <v>75</v>
      </c>
      <c r="AY324" s="243" t="s">
        <v>161</v>
      </c>
    </row>
    <row r="325" s="15" customFormat="1">
      <c r="A325" s="15"/>
      <c r="B325" s="244"/>
      <c r="C325" s="245"/>
      <c r="D325" s="224" t="s">
        <v>171</v>
      </c>
      <c r="E325" s="246" t="s">
        <v>21</v>
      </c>
      <c r="F325" s="247" t="s">
        <v>175</v>
      </c>
      <c r="G325" s="245"/>
      <c r="H325" s="248">
        <v>23.349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4" t="s">
        <v>171</v>
      </c>
      <c r="AU325" s="254" t="s">
        <v>106</v>
      </c>
      <c r="AV325" s="15" t="s">
        <v>167</v>
      </c>
      <c r="AW325" s="15" t="s">
        <v>36</v>
      </c>
      <c r="AX325" s="15" t="s">
        <v>83</v>
      </c>
      <c r="AY325" s="254" t="s">
        <v>161</v>
      </c>
    </row>
    <row r="326" s="2" customFormat="1">
      <c r="A326" s="41"/>
      <c r="B326" s="42"/>
      <c r="C326" s="43"/>
      <c r="D326" s="224" t="s">
        <v>185</v>
      </c>
      <c r="E326" s="43"/>
      <c r="F326" s="255" t="s">
        <v>192</v>
      </c>
      <c r="G326" s="43"/>
      <c r="H326" s="43"/>
      <c r="I326" s="43"/>
      <c r="J326" s="43"/>
      <c r="K326" s="43"/>
      <c r="L326" s="47"/>
      <c r="M326" s="220"/>
      <c r="N326" s="221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U326" s="19" t="s">
        <v>106</v>
      </c>
    </row>
    <row r="327" s="2" customFormat="1">
      <c r="A327" s="41"/>
      <c r="B327" s="42"/>
      <c r="C327" s="43"/>
      <c r="D327" s="224" t="s">
        <v>185</v>
      </c>
      <c r="E327" s="43"/>
      <c r="F327" s="256" t="s">
        <v>172</v>
      </c>
      <c r="G327" s="43"/>
      <c r="H327" s="257">
        <v>0</v>
      </c>
      <c r="I327" s="43"/>
      <c r="J327" s="43"/>
      <c r="K327" s="43"/>
      <c r="L327" s="47"/>
      <c r="M327" s="220"/>
      <c r="N327" s="221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U327" s="19" t="s">
        <v>106</v>
      </c>
    </row>
    <row r="328" s="2" customFormat="1">
      <c r="A328" s="41"/>
      <c r="B328" s="42"/>
      <c r="C328" s="43"/>
      <c r="D328" s="224" t="s">
        <v>185</v>
      </c>
      <c r="E328" s="43"/>
      <c r="F328" s="256" t="s">
        <v>193</v>
      </c>
      <c r="G328" s="43"/>
      <c r="H328" s="257">
        <v>0</v>
      </c>
      <c r="I328" s="43"/>
      <c r="J328" s="43"/>
      <c r="K328" s="43"/>
      <c r="L328" s="47"/>
      <c r="M328" s="220"/>
      <c r="N328" s="221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U328" s="19" t="s">
        <v>106</v>
      </c>
    </row>
    <row r="329" s="2" customFormat="1">
      <c r="A329" s="41"/>
      <c r="B329" s="42"/>
      <c r="C329" s="43"/>
      <c r="D329" s="224" t="s">
        <v>185</v>
      </c>
      <c r="E329" s="43"/>
      <c r="F329" s="256" t="s">
        <v>194</v>
      </c>
      <c r="G329" s="43"/>
      <c r="H329" s="257">
        <v>21.629999999999999</v>
      </c>
      <c r="I329" s="43"/>
      <c r="J329" s="43"/>
      <c r="K329" s="43"/>
      <c r="L329" s="47"/>
      <c r="M329" s="220"/>
      <c r="N329" s="221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U329" s="19" t="s">
        <v>106</v>
      </c>
    </row>
    <row r="330" s="2" customFormat="1">
      <c r="A330" s="41"/>
      <c r="B330" s="42"/>
      <c r="C330" s="43"/>
      <c r="D330" s="224" t="s">
        <v>185</v>
      </c>
      <c r="E330" s="43"/>
      <c r="F330" s="256" t="s">
        <v>175</v>
      </c>
      <c r="G330" s="43"/>
      <c r="H330" s="257">
        <v>21.629999999999999</v>
      </c>
      <c r="I330" s="43"/>
      <c r="J330" s="43"/>
      <c r="K330" s="43"/>
      <c r="L330" s="47"/>
      <c r="M330" s="220"/>
      <c r="N330" s="221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U330" s="19" t="s">
        <v>106</v>
      </c>
    </row>
    <row r="331" s="2" customFormat="1">
      <c r="A331" s="41"/>
      <c r="B331" s="42"/>
      <c r="C331" s="43"/>
      <c r="D331" s="224" t="s">
        <v>185</v>
      </c>
      <c r="E331" s="43"/>
      <c r="F331" s="255" t="s">
        <v>203</v>
      </c>
      <c r="G331" s="43"/>
      <c r="H331" s="43"/>
      <c r="I331" s="43"/>
      <c r="J331" s="43"/>
      <c r="K331" s="43"/>
      <c r="L331" s="47"/>
      <c r="M331" s="220"/>
      <c r="N331" s="221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U331" s="19" t="s">
        <v>106</v>
      </c>
    </row>
    <row r="332" s="2" customFormat="1">
      <c r="A332" s="41"/>
      <c r="B332" s="42"/>
      <c r="C332" s="43"/>
      <c r="D332" s="224" t="s">
        <v>185</v>
      </c>
      <c r="E332" s="43"/>
      <c r="F332" s="256" t="s">
        <v>172</v>
      </c>
      <c r="G332" s="43"/>
      <c r="H332" s="257">
        <v>0</v>
      </c>
      <c r="I332" s="43"/>
      <c r="J332" s="43"/>
      <c r="K332" s="43"/>
      <c r="L332" s="47"/>
      <c r="M332" s="220"/>
      <c r="N332" s="221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U332" s="19" t="s">
        <v>106</v>
      </c>
    </row>
    <row r="333" s="2" customFormat="1">
      <c r="A333" s="41"/>
      <c r="B333" s="42"/>
      <c r="C333" s="43"/>
      <c r="D333" s="224" t="s">
        <v>185</v>
      </c>
      <c r="E333" s="43"/>
      <c r="F333" s="256" t="s">
        <v>204</v>
      </c>
      <c r="G333" s="43"/>
      <c r="H333" s="257">
        <v>0</v>
      </c>
      <c r="I333" s="43"/>
      <c r="J333" s="43"/>
      <c r="K333" s="43"/>
      <c r="L333" s="47"/>
      <c r="M333" s="220"/>
      <c r="N333" s="221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U333" s="19" t="s">
        <v>106</v>
      </c>
    </row>
    <row r="334" s="2" customFormat="1">
      <c r="A334" s="41"/>
      <c r="B334" s="42"/>
      <c r="C334" s="43"/>
      <c r="D334" s="224" t="s">
        <v>185</v>
      </c>
      <c r="E334" s="43"/>
      <c r="F334" s="256" t="s">
        <v>205</v>
      </c>
      <c r="G334" s="43"/>
      <c r="H334" s="257">
        <v>23.149999999999999</v>
      </c>
      <c r="I334" s="43"/>
      <c r="J334" s="43"/>
      <c r="K334" s="43"/>
      <c r="L334" s="47"/>
      <c r="M334" s="220"/>
      <c r="N334" s="221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U334" s="19" t="s">
        <v>106</v>
      </c>
    </row>
    <row r="335" s="2" customFormat="1">
      <c r="A335" s="41"/>
      <c r="B335" s="42"/>
      <c r="C335" s="43"/>
      <c r="D335" s="224" t="s">
        <v>185</v>
      </c>
      <c r="E335" s="43"/>
      <c r="F335" s="256" t="s">
        <v>175</v>
      </c>
      <c r="G335" s="43"/>
      <c r="H335" s="257">
        <v>23.149999999999999</v>
      </c>
      <c r="I335" s="43"/>
      <c r="J335" s="43"/>
      <c r="K335" s="43"/>
      <c r="L335" s="47"/>
      <c r="M335" s="220"/>
      <c r="N335" s="221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U335" s="19" t="s">
        <v>106</v>
      </c>
    </row>
    <row r="336" s="2" customFormat="1">
      <c r="A336" s="41"/>
      <c r="B336" s="42"/>
      <c r="C336" s="43"/>
      <c r="D336" s="224" t="s">
        <v>185</v>
      </c>
      <c r="E336" s="43"/>
      <c r="F336" s="255" t="s">
        <v>186</v>
      </c>
      <c r="G336" s="43"/>
      <c r="H336" s="43"/>
      <c r="I336" s="43"/>
      <c r="J336" s="43"/>
      <c r="K336" s="43"/>
      <c r="L336" s="47"/>
      <c r="M336" s="220"/>
      <c r="N336" s="221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U336" s="19" t="s">
        <v>106</v>
      </c>
    </row>
    <row r="337" s="2" customFormat="1">
      <c r="A337" s="41"/>
      <c r="B337" s="42"/>
      <c r="C337" s="43"/>
      <c r="D337" s="224" t="s">
        <v>185</v>
      </c>
      <c r="E337" s="43"/>
      <c r="F337" s="256" t="s">
        <v>172</v>
      </c>
      <c r="G337" s="43"/>
      <c r="H337" s="257">
        <v>0</v>
      </c>
      <c r="I337" s="43"/>
      <c r="J337" s="43"/>
      <c r="K337" s="43"/>
      <c r="L337" s="47"/>
      <c r="M337" s="220"/>
      <c r="N337" s="221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U337" s="19" t="s">
        <v>106</v>
      </c>
    </row>
    <row r="338" s="2" customFormat="1">
      <c r="A338" s="41"/>
      <c r="B338" s="42"/>
      <c r="C338" s="43"/>
      <c r="D338" s="224" t="s">
        <v>185</v>
      </c>
      <c r="E338" s="43"/>
      <c r="F338" s="256" t="s">
        <v>187</v>
      </c>
      <c r="G338" s="43"/>
      <c r="H338" s="257">
        <v>0</v>
      </c>
      <c r="I338" s="43"/>
      <c r="J338" s="43"/>
      <c r="K338" s="43"/>
      <c r="L338" s="47"/>
      <c r="M338" s="220"/>
      <c r="N338" s="221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U338" s="19" t="s">
        <v>106</v>
      </c>
    </row>
    <row r="339" s="2" customFormat="1">
      <c r="A339" s="41"/>
      <c r="B339" s="42"/>
      <c r="C339" s="43"/>
      <c r="D339" s="224" t="s">
        <v>185</v>
      </c>
      <c r="E339" s="43"/>
      <c r="F339" s="256" t="s">
        <v>188</v>
      </c>
      <c r="G339" s="43"/>
      <c r="H339" s="257">
        <v>2.5699999999999998</v>
      </c>
      <c r="I339" s="43"/>
      <c r="J339" s="43"/>
      <c r="K339" s="43"/>
      <c r="L339" s="47"/>
      <c r="M339" s="220"/>
      <c r="N339" s="221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U339" s="19" t="s">
        <v>106</v>
      </c>
    </row>
    <row r="340" s="2" customFormat="1">
      <c r="A340" s="41"/>
      <c r="B340" s="42"/>
      <c r="C340" s="43"/>
      <c r="D340" s="224" t="s">
        <v>185</v>
      </c>
      <c r="E340" s="43"/>
      <c r="F340" s="256" t="s">
        <v>175</v>
      </c>
      <c r="G340" s="43"/>
      <c r="H340" s="257">
        <v>2.5699999999999998</v>
      </c>
      <c r="I340" s="43"/>
      <c r="J340" s="43"/>
      <c r="K340" s="43"/>
      <c r="L340" s="47"/>
      <c r="M340" s="220"/>
      <c r="N340" s="221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U340" s="19" t="s">
        <v>106</v>
      </c>
    </row>
    <row r="341" s="2" customFormat="1" ht="33" customHeight="1">
      <c r="A341" s="41"/>
      <c r="B341" s="42"/>
      <c r="C341" s="204" t="s">
        <v>7</v>
      </c>
      <c r="D341" s="204" t="s">
        <v>163</v>
      </c>
      <c r="E341" s="205" t="s">
        <v>317</v>
      </c>
      <c r="F341" s="206" t="s">
        <v>318</v>
      </c>
      <c r="G341" s="207" t="s">
        <v>291</v>
      </c>
      <c r="H341" s="208">
        <v>2.879</v>
      </c>
      <c r="I341" s="209"/>
      <c r="J341" s="210">
        <f>ROUND(I341*H341,2)</f>
        <v>0</v>
      </c>
      <c r="K341" s="206" t="s">
        <v>166</v>
      </c>
      <c r="L341" s="47"/>
      <c r="M341" s="211" t="s">
        <v>21</v>
      </c>
      <c r="N341" s="212" t="s">
        <v>47</v>
      </c>
      <c r="O341" s="87"/>
      <c r="P341" s="213">
        <f>O341*H341</f>
        <v>0</v>
      </c>
      <c r="Q341" s="213">
        <v>0</v>
      </c>
      <c r="R341" s="213">
        <f>Q341*H341</f>
        <v>0</v>
      </c>
      <c r="S341" s="213">
        <v>0.043999999999999997</v>
      </c>
      <c r="T341" s="214">
        <f>S341*H341</f>
        <v>0.12667599999999998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5" t="s">
        <v>167</v>
      </c>
      <c r="AT341" s="215" t="s">
        <v>163</v>
      </c>
      <c r="AU341" s="215" t="s">
        <v>106</v>
      </c>
      <c r="AY341" s="19" t="s">
        <v>161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9" t="s">
        <v>106</v>
      </c>
      <c r="BK341" s="216">
        <f>ROUND(I341*H341,2)</f>
        <v>0</v>
      </c>
      <c r="BL341" s="19" t="s">
        <v>167</v>
      </c>
      <c r="BM341" s="215" t="s">
        <v>319</v>
      </c>
    </row>
    <row r="342" s="2" customFormat="1">
      <c r="A342" s="41"/>
      <c r="B342" s="42"/>
      <c r="C342" s="43"/>
      <c r="D342" s="217" t="s">
        <v>169</v>
      </c>
      <c r="E342" s="43"/>
      <c r="F342" s="218" t="s">
        <v>320</v>
      </c>
      <c r="G342" s="43"/>
      <c r="H342" s="43"/>
      <c r="I342" s="219"/>
      <c r="J342" s="43"/>
      <c r="K342" s="43"/>
      <c r="L342" s="47"/>
      <c r="M342" s="220"/>
      <c r="N342" s="221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19" t="s">
        <v>169</v>
      </c>
      <c r="AU342" s="19" t="s">
        <v>106</v>
      </c>
    </row>
    <row r="343" s="13" customFormat="1">
      <c r="A343" s="13"/>
      <c r="B343" s="222"/>
      <c r="C343" s="223"/>
      <c r="D343" s="224" t="s">
        <v>171</v>
      </c>
      <c r="E343" s="225" t="s">
        <v>21</v>
      </c>
      <c r="F343" s="226" t="s">
        <v>308</v>
      </c>
      <c r="G343" s="223"/>
      <c r="H343" s="225" t="s">
        <v>21</v>
      </c>
      <c r="I343" s="227"/>
      <c r="J343" s="223"/>
      <c r="K343" s="223"/>
      <c r="L343" s="228"/>
      <c r="M343" s="229"/>
      <c r="N343" s="230"/>
      <c r="O343" s="230"/>
      <c r="P343" s="230"/>
      <c r="Q343" s="230"/>
      <c r="R343" s="230"/>
      <c r="S343" s="230"/>
      <c r="T343" s="23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2" t="s">
        <v>171</v>
      </c>
      <c r="AU343" s="232" t="s">
        <v>106</v>
      </c>
      <c r="AV343" s="13" t="s">
        <v>83</v>
      </c>
      <c r="AW343" s="13" t="s">
        <v>36</v>
      </c>
      <c r="AX343" s="13" t="s">
        <v>75</v>
      </c>
      <c r="AY343" s="232" t="s">
        <v>161</v>
      </c>
    </row>
    <row r="344" s="14" customFormat="1">
      <c r="A344" s="14"/>
      <c r="B344" s="233"/>
      <c r="C344" s="234"/>
      <c r="D344" s="224" t="s">
        <v>171</v>
      </c>
      <c r="E344" s="235" t="s">
        <v>21</v>
      </c>
      <c r="F344" s="236" t="s">
        <v>309</v>
      </c>
      <c r="G344" s="234"/>
      <c r="H344" s="237">
        <v>1.4359999999999999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3" t="s">
        <v>171</v>
      </c>
      <c r="AU344" s="243" t="s">
        <v>106</v>
      </c>
      <c r="AV344" s="14" t="s">
        <v>106</v>
      </c>
      <c r="AW344" s="14" t="s">
        <v>36</v>
      </c>
      <c r="AX344" s="14" t="s">
        <v>75</v>
      </c>
      <c r="AY344" s="243" t="s">
        <v>161</v>
      </c>
    </row>
    <row r="345" s="14" customFormat="1">
      <c r="A345" s="14"/>
      <c r="B345" s="233"/>
      <c r="C345" s="234"/>
      <c r="D345" s="224" t="s">
        <v>171</v>
      </c>
      <c r="E345" s="235" t="s">
        <v>21</v>
      </c>
      <c r="F345" s="236" t="s">
        <v>310</v>
      </c>
      <c r="G345" s="234"/>
      <c r="H345" s="237">
        <v>1.4430000000000001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3" t="s">
        <v>171</v>
      </c>
      <c r="AU345" s="243" t="s">
        <v>106</v>
      </c>
      <c r="AV345" s="14" t="s">
        <v>106</v>
      </c>
      <c r="AW345" s="14" t="s">
        <v>36</v>
      </c>
      <c r="AX345" s="14" t="s">
        <v>75</v>
      </c>
      <c r="AY345" s="243" t="s">
        <v>161</v>
      </c>
    </row>
    <row r="346" s="15" customFormat="1">
      <c r="A346" s="15"/>
      <c r="B346" s="244"/>
      <c r="C346" s="245"/>
      <c r="D346" s="224" t="s">
        <v>171</v>
      </c>
      <c r="E346" s="246" t="s">
        <v>21</v>
      </c>
      <c r="F346" s="247" t="s">
        <v>175</v>
      </c>
      <c r="G346" s="245"/>
      <c r="H346" s="248">
        <v>2.879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4" t="s">
        <v>171</v>
      </c>
      <c r="AU346" s="254" t="s">
        <v>106</v>
      </c>
      <c r="AV346" s="15" t="s">
        <v>167</v>
      </c>
      <c r="AW346" s="15" t="s">
        <v>36</v>
      </c>
      <c r="AX346" s="15" t="s">
        <v>83</v>
      </c>
      <c r="AY346" s="254" t="s">
        <v>161</v>
      </c>
    </row>
    <row r="347" s="2" customFormat="1">
      <c r="A347" s="41"/>
      <c r="B347" s="42"/>
      <c r="C347" s="43"/>
      <c r="D347" s="224" t="s">
        <v>185</v>
      </c>
      <c r="E347" s="43"/>
      <c r="F347" s="255" t="s">
        <v>297</v>
      </c>
      <c r="G347" s="43"/>
      <c r="H347" s="43"/>
      <c r="I347" s="43"/>
      <c r="J347" s="43"/>
      <c r="K347" s="43"/>
      <c r="L347" s="47"/>
      <c r="M347" s="220"/>
      <c r="N347" s="221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U347" s="19" t="s">
        <v>106</v>
      </c>
    </row>
    <row r="348" s="2" customFormat="1">
      <c r="A348" s="41"/>
      <c r="B348" s="42"/>
      <c r="C348" s="43"/>
      <c r="D348" s="224" t="s">
        <v>185</v>
      </c>
      <c r="E348" s="43"/>
      <c r="F348" s="256" t="s">
        <v>172</v>
      </c>
      <c r="G348" s="43"/>
      <c r="H348" s="257">
        <v>0</v>
      </c>
      <c r="I348" s="43"/>
      <c r="J348" s="43"/>
      <c r="K348" s="43"/>
      <c r="L348" s="47"/>
      <c r="M348" s="220"/>
      <c r="N348" s="221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U348" s="19" t="s">
        <v>106</v>
      </c>
    </row>
    <row r="349" s="2" customFormat="1">
      <c r="A349" s="41"/>
      <c r="B349" s="42"/>
      <c r="C349" s="43"/>
      <c r="D349" s="224" t="s">
        <v>185</v>
      </c>
      <c r="E349" s="43"/>
      <c r="F349" s="256" t="s">
        <v>298</v>
      </c>
      <c r="G349" s="43"/>
      <c r="H349" s="257">
        <v>0</v>
      </c>
      <c r="I349" s="43"/>
      <c r="J349" s="43"/>
      <c r="K349" s="43"/>
      <c r="L349" s="47"/>
      <c r="M349" s="220"/>
      <c r="N349" s="221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U349" s="19" t="s">
        <v>106</v>
      </c>
    </row>
    <row r="350" s="2" customFormat="1">
      <c r="A350" s="41"/>
      <c r="B350" s="42"/>
      <c r="C350" s="43"/>
      <c r="D350" s="224" t="s">
        <v>185</v>
      </c>
      <c r="E350" s="43"/>
      <c r="F350" s="256" t="s">
        <v>299</v>
      </c>
      <c r="G350" s="43"/>
      <c r="H350" s="257">
        <v>26.103999999999999</v>
      </c>
      <c r="I350" s="43"/>
      <c r="J350" s="43"/>
      <c r="K350" s="43"/>
      <c r="L350" s="47"/>
      <c r="M350" s="220"/>
      <c r="N350" s="221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U350" s="19" t="s">
        <v>106</v>
      </c>
    </row>
    <row r="351" s="2" customFormat="1">
      <c r="A351" s="41"/>
      <c r="B351" s="42"/>
      <c r="C351" s="43"/>
      <c r="D351" s="224" t="s">
        <v>185</v>
      </c>
      <c r="E351" s="43"/>
      <c r="F351" s="256" t="s">
        <v>175</v>
      </c>
      <c r="G351" s="43"/>
      <c r="H351" s="257">
        <v>26.103999999999999</v>
      </c>
      <c r="I351" s="43"/>
      <c r="J351" s="43"/>
      <c r="K351" s="43"/>
      <c r="L351" s="47"/>
      <c r="M351" s="220"/>
      <c r="N351" s="221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U351" s="19" t="s">
        <v>106</v>
      </c>
    </row>
    <row r="352" s="2" customFormat="1">
      <c r="A352" s="41"/>
      <c r="B352" s="42"/>
      <c r="C352" s="43"/>
      <c r="D352" s="224" t="s">
        <v>185</v>
      </c>
      <c r="E352" s="43"/>
      <c r="F352" s="255" t="s">
        <v>300</v>
      </c>
      <c r="G352" s="43"/>
      <c r="H352" s="43"/>
      <c r="I352" s="43"/>
      <c r="J352" s="43"/>
      <c r="K352" s="43"/>
      <c r="L352" s="47"/>
      <c r="M352" s="220"/>
      <c r="N352" s="221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U352" s="19" t="s">
        <v>106</v>
      </c>
    </row>
    <row r="353" s="2" customFormat="1">
      <c r="A353" s="41"/>
      <c r="B353" s="42"/>
      <c r="C353" s="43"/>
      <c r="D353" s="224" t="s">
        <v>185</v>
      </c>
      <c r="E353" s="43"/>
      <c r="F353" s="256" t="s">
        <v>172</v>
      </c>
      <c r="G353" s="43"/>
      <c r="H353" s="257">
        <v>0</v>
      </c>
      <c r="I353" s="43"/>
      <c r="J353" s="43"/>
      <c r="K353" s="43"/>
      <c r="L353" s="47"/>
      <c r="M353" s="220"/>
      <c r="N353" s="221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U353" s="19" t="s">
        <v>106</v>
      </c>
    </row>
    <row r="354" s="2" customFormat="1">
      <c r="A354" s="41"/>
      <c r="B354" s="42"/>
      <c r="C354" s="43"/>
      <c r="D354" s="224" t="s">
        <v>185</v>
      </c>
      <c r="E354" s="43"/>
      <c r="F354" s="256" t="s">
        <v>298</v>
      </c>
      <c r="G354" s="43"/>
      <c r="H354" s="257">
        <v>0</v>
      </c>
      <c r="I354" s="43"/>
      <c r="J354" s="43"/>
      <c r="K354" s="43"/>
      <c r="L354" s="47"/>
      <c r="M354" s="220"/>
      <c r="N354" s="221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U354" s="19" t="s">
        <v>106</v>
      </c>
    </row>
    <row r="355" s="2" customFormat="1">
      <c r="A355" s="41"/>
      <c r="B355" s="42"/>
      <c r="C355" s="43"/>
      <c r="D355" s="224" t="s">
        <v>185</v>
      </c>
      <c r="E355" s="43"/>
      <c r="F355" s="256" t="s">
        <v>301</v>
      </c>
      <c r="G355" s="43"/>
      <c r="H355" s="257">
        <v>26.228000000000002</v>
      </c>
      <c r="I355" s="43"/>
      <c r="J355" s="43"/>
      <c r="K355" s="43"/>
      <c r="L355" s="47"/>
      <c r="M355" s="220"/>
      <c r="N355" s="221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U355" s="19" t="s">
        <v>106</v>
      </c>
    </row>
    <row r="356" s="2" customFormat="1">
      <c r="A356" s="41"/>
      <c r="B356" s="42"/>
      <c r="C356" s="43"/>
      <c r="D356" s="224" t="s">
        <v>185</v>
      </c>
      <c r="E356" s="43"/>
      <c r="F356" s="256" t="s">
        <v>175</v>
      </c>
      <c r="G356" s="43"/>
      <c r="H356" s="257">
        <v>26.228000000000002</v>
      </c>
      <c r="I356" s="43"/>
      <c r="J356" s="43"/>
      <c r="K356" s="43"/>
      <c r="L356" s="47"/>
      <c r="M356" s="220"/>
      <c r="N356" s="221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U356" s="19" t="s">
        <v>106</v>
      </c>
    </row>
    <row r="357" s="2" customFormat="1" ht="44.25" customHeight="1">
      <c r="A357" s="41"/>
      <c r="B357" s="42"/>
      <c r="C357" s="204" t="s">
        <v>321</v>
      </c>
      <c r="D357" s="204" t="s">
        <v>163</v>
      </c>
      <c r="E357" s="205" t="s">
        <v>322</v>
      </c>
      <c r="F357" s="206" t="s">
        <v>323</v>
      </c>
      <c r="G357" s="207" t="s">
        <v>92</v>
      </c>
      <c r="H357" s="208">
        <v>52.332000000000001</v>
      </c>
      <c r="I357" s="209"/>
      <c r="J357" s="210">
        <f>ROUND(I357*H357,2)</f>
        <v>0</v>
      </c>
      <c r="K357" s="206" t="s">
        <v>166</v>
      </c>
      <c r="L357" s="47"/>
      <c r="M357" s="211" t="s">
        <v>21</v>
      </c>
      <c r="N357" s="212" t="s">
        <v>47</v>
      </c>
      <c r="O357" s="87"/>
      <c r="P357" s="213">
        <f>O357*H357</f>
        <v>0</v>
      </c>
      <c r="Q357" s="213">
        <v>0</v>
      </c>
      <c r="R357" s="213">
        <f>Q357*H357</f>
        <v>0</v>
      </c>
      <c r="S357" s="213">
        <v>0.035000000000000003</v>
      </c>
      <c r="T357" s="214">
        <f>S357*H357</f>
        <v>1.8316200000000003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5" t="s">
        <v>167</v>
      </c>
      <c r="AT357" s="215" t="s">
        <v>163</v>
      </c>
      <c r="AU357" s="215" t="s">
        <v>106</v>
      </c>
      <c r="AY357" s="19" t="s">
        <v>161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9" t="s">
        <v>106</v>
      </c>
      <c r="BK357" s="216">
        <f>ROUND(I357*H357,2)</f>
        <v>0</v>
      </c>
      <c r="BL357" s="19" t="s">
        <v>167</v>
      </c>
      <c r="BM357" s="215" t="s">
        <v>324</v>
      </c>
    </row>
    <row r="358" s="2" customFormat="1">
      <c r="A358" s="41"/>
      <c r="B358" s="42"/>
      <c r="C358" s="43"/>
      <c r="D358" s="217" t="s">
        <v>169</v>
      </c>
      <c r="E358" s="43"/>
      <c r="F358" s="218" t="s">
        <v>325</v>
      </c>
      <c r="G358" s="43"/>
      <c r="H358" s="43"/>
      <c r="I358" s="219"/>
      <c r="J358" s="43"/>
      <c r="K358" s="43"/>
      <c r="L358" s="47"/>
      <c r="M358" s="220"/>
      <c r="N358" s="221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19" t="s">
        <v>169</v>
      </c>
      <c r="AU358" s="19" t="s">
        <v>106</v>
      </c>
    </row>
    <row r="359" s="13" customFormat="1">
      <c r="A359" s="13"/>
      <c r="B359" s="222"/>
      <c r="C359" s="223"/>
      <c r="D359" s="224" t="s">
        <v>171</v>
      </c>
      <c r="E359" s="225" t="s">
        <v>21</v>
      </c>
      <c r="F359" s="226" t="s">
        <v>326</v>
      </c>
      <c r="G359" s="223"/>
      <c r="H359" s="225" t="s">
        <v>21</v>
      </c>
      <c r="I359" s="227"/>
      <c r="J359" s="223"/>
      <c r="K359" s="223"/>
      <c r="L359" s="228"/>
      <c r="M359" s="229"/>
      <c r="N359" s="230"/>
      <c r="O359" s="230"/>
      <c r="P359" s="230"/>
      <c r="Q359" s="230"/>
      <c r="R359" s="230"/>
      <c r="S359" s="230"/>
      <c r="T359" s="23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2" t="s">
        <v>171</v>
      </c>
      <c r="AU359" s="232" t="s">
        <v>106</v>
      </c>
      <c r="AV359" s="13" t="s">
        <v>83</v>
      </c>
      <c r="AW359" s="13" t="s">
        <v>36</v>
      </c>
      <c r="AX359" s="13" t="s">
        <v>75</v>
      </c>
      <c r="AY359" s="232" t="s">
        <v>161</v>
      </c>
    </row>
    <row r="360" s="14" customFormat="1">
      <c r="A360" s="14"/>
      <c r="B360" s="233"/>
      <c r="C360" s="234"/>
      <c r="D360" s="224" t="s">
        <v>171</v>
      </c>
      <c r="E360" s="235" t="s">
        <v>21</v>
      </c>
      <c r="F360" s="236" t="s">
        <v>95</v>
      </c>
      <c r="G360" s="234"/>
      <c r="H360" s="237">
        <v>26.103999999999999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3" t="s">
        <v>171</v>
      </c>
      <c r="AU360" s="243" t="s">
        <v>106</v>
      </c>
      <c r="AV360" s="14" t="s">
        <v>106</v>
      </c>
      <c r="AW360" s="14" t="s">
        <v>36</v>
      </c>
      <c r="AX360" s="14" t="s">
        <v>75</v>
      </c>
      <c r="AY360" s="243" t="s">
        <v>161</v>
      </c>
    </row>
    <row r="361" s="13" customFormat="1">
      <c r="A361" s="13"/>
      <c r="B361" s="222"/>
      <c r="C361" s="223"/>
      <c r="D361" s="224" t="s">
        <v>171</v>
      </c>
      <c r="E361" s="225" t="s">
        <v>21</v>
      </c>
      <c r="F361" s="226" t="s">
        <v>327</v>
      </c>
      <c r="G361" s="223"/>
      <c r="H361" s="225" t="s">
        <v>21</v>
      </c>
      <c r="I361" s="227"/>
      <c r="J361" s="223"/>
      <c r="K361" s="223"/>
      <c r="L361" s="228"/>
      <c r="M361" s="229"/>
      <c r="N361" s="230"/>
      <c r="O361" s="230"/>
      <c r="P361" s="230"/>
      <c r="Q361" s="230"/>
      <c r="R361" s="230"/>
      <c r="S361" s="230"/>
      <c r="T361" s="23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2" t="s">
        <v>171</v>
      </c>
      <c r="AU361" s="232" t="s">
        <v>106</v>
      </c>
      <c r="AV361" s="13" t="s">
        <v>83</v>
      </c>
      <c r="AW361" s="13" t="s">
        <v>36</v>
      </c>
      <c r="AX361" s="13" t="s">
        <v>75</v>
      </c>
      <c r="AY361" s="232" t="s">
        <v>161</v>
      </c>
    </row>
    <row r="362" s="14" customFormat="1">
      <c r="A362" s="14"/>
      <c r="B362" s="233"/>
      <c r="C362" s="234"/>
      <c r="D362" s="224" t="s">
        <v>171</v>
      </c>
      <c r="E362" s="235" t="s">
        <v>21</v>
      </c>
      <c r="F362" s="236" t="s">
        <v>100</v>
      </c>
      <c r="G362" s="234"/>
      <c r="H362" s="237">
        <v>26.228000000000002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3" t="s">
        <v>171</v>
      </c>
      <c r="AU362" s="243" t="s">
        <v>106</v>
      </c>
      <c r="AV362" s="14" t="s">
        <v>106</v>
      </c>
      <c r="AW362" s="14" t="s">
        <v>36</v>
      </c>
      <c r="AX362" s="14" t="s">
        <v>75</v>
      </c>
      <c r="AY362" s="243" t="s">
        <v>161</v>
      </c>
    </row>
    <row r="363" s="15" customFormat="1">
      <c r="A363" s="15"/>
      <c r="B363" s="244"/>
      <c r="C363" s="245"/>
      <c r="D363" s="224" t="s">
        <v>171</v>
      </c>
      <c r="E363" s="246" t="s">
        <v>21</v>
      </c>
      <c r="F363" s="247" t="s">
        <v>175</v>
      </c>
      <c r="G363" s="245"/>
      <c r="H363" s="248">
        <v>52.332000000000001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4" t="s">
        <v>171</v>
      </c>
      <c r="AU363" s="254" t="s">
        <v>106</v>
      </c>
      <c r="AV363" s="15" t="s">
        <v>167</v>
      </c>
      <c r="AW363" s="15" t="s">
        <v>36</v>
      </c>
      <c r="AX363" s="15" t="s">
        <v>83</v>
      </c>
      <c r="AY363" s="254" t="s">
        <v>161</v>
      </c>
    </row>
    <row r="364" s="2" customFormat="1">
      <c r="A364" s="41"/>
      <c r="B364" s="42"/>
      <c r="C364" s="43"/>
      <c r="D364" s="224" t="s">
        <v>185</v>
      </c>
      <c r="E364" s="43"/>
      <c r="F364" s="255" t="s">
        <v>297</v>
      </c>
      <c r="G364" s="43"/>
      <c r="H364" s="43"/>
      <c r="I364" s="43"/>
      <c r="J364" s="43"/>
      <c r="K364" s="43"/>
      <c r="L364" s="47"/>
      <c r="M364" s="220"/>
      <c r="N364" s="221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U364" s="19" t="s">
        <v>106</v>
      </c>
    </row>
    <row r="365" s="2" customFormat="1">
      <c r="A365" s="41"/>
      <c r="B365" s="42"/>
      <c r="C365" s="43"/>
      <c r="D365" s="224" t="s">
        <v>185</v>
      </c>
      <c r="E365" s="43"/>
      <c r="F365" s="256" t="s">
        <v>172</v>
      </c>
      <c r="G365" s="43"/>
      <c r="H365" s="257">
        <v>0</v>
      </c>
      <c r="I365" s="43"/>
      <c r="J365" s="43"/>
      <c r="K365" s="43"/>
      <c r="L365" s="47"/>
      <c r="M365" s="220"/>
      <c r="N365" s="221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U365" s="19" t="s">
        <v>106</v>
      </c>
    </row>
    <row r="366" s="2" customFormat="1">
      <c r="A366" s="41"/>
      <c r="B366" s="42"/>
      <c r="C366" s="43"/>
      <c r="D366" s="224" t="s">
        <v>185</v>
      </c>
      <c r="E366" s="43"/>
      <c r="F366" s="256" t="s">
        <v>298</v>
      </c>
      <c r="G366" s="43"/>
      <c r="H366" s="257">
        <v>0</v>
      </c>
      <c r="I366" s="43"/>
      <c r="J366" s="43"/>
      <c r="K366" s="43"/>
      <c r="L366" s="47"/>
      <c r="M366" s="220"/>
      <c r="N366" s="221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U366" s="19" t="s">
        <v>106</v>
      </c>
    </row>
    <row r="367" s="2" customFormat="1">
      <c r="A367" s="41"/>
      <c r="B367" s="42"/>
      <c r="C367" s="43"/>
      <c r="D367" s="224" t="s">
        <v>185</v>
      </c>
      <c r="E367" s="43"/>
      <c r="F367" s="256" t="s">
        <v>299</v>
      </c>
      <c r="G367" s="43"/>
      <c r="H367" s="257">
        <v>26.103999999999999</v>
      </c>
      <c r="I367" s="43"/>
      <c r="J367" s="43"/>
      <c r="K367" s="43"/>
      <c r="L367" s="47"/>
      <c r="M367" s="220"/>
      <c r="N367" s="221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U367" s="19" t="s">
        <v>106</v>
      </c>
    </row>
    <row r="368" s="2" customFormat="1">
      <c r="A368" s="41"/>
      <c r="B368" s="42"/>
      <c r="C368" s="43"/>
      <c r="D368" s="224" t="s">
        <v>185</v>
      </c>
      <c r="E368" s="43"/>
      <c r="F368" s="256" t="s">
        <v>175</v>
      </c>
      <c r="G368" s="43"/>
      <c r="H368" s="257">
        <v>26.103999999999999</v>
      </c>
      <c r="I368" s="43"/>
      <c r="J368" s="43"/>
      <c r="K368" s="43"/>
      <c r="L368" s="47"/>
      <c r="M368" s="220"/>
      <c r="N368" s="221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U368" s="19" t="s">
        <v>106</v>
      </c>
    </row>
    <row r="369" s="2" customFormat="1">
      <c r="A369" s="41"/>
      <c r="B369" s="42"/>
      <c r="C369" s="43"/>
      <c r="D369" s="224" t="s">
        <v>185</v>
      </c>
      <c r="E369" s="43"/>
      <c r="F369" s="255" t="s">
        <v>300</v>
      </c>
      <c r="G369" s="43"/>
      <c r="H369" s="43"/>
      <c r="I369" s="43"/>
      <c r="J369" s="43"/>
      <c r="K369" s="43"/>
      <c r="L369" s="47"/>
      <c r="M369" s="220"/>
      <c r="N369" s="221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U369" s="19" t="s">
        <v>106</v>
      </c>
    </row>
    <row r="370" s="2" customFormat="1">
      <c r="A370" s="41"/>
      <c r="B370" s="42"/>
      <c r="C370" s="43"/>
      <c r="D370" s="224" t="s">
        <v>185</v>
      </c>
      <c r="E370" s="43"/>
      <c r="F370" s="256" t="s">
        <v>172</v>
      </c>
      <c r="G370" s="43"/>
      <c r="H370" s="257">
        <v>0</v>
      </c>
      <c r="I370" s="43"/>
      <c r="J370" s="43"/>
      <c r="K370" s="43"/>
      <c r="L370" s="47"/>
      <c r="M370" s="220"/>
      <c r="N370" s="221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U370" s="19" t="s">
        <v>106</v>
      </c>
    </row>
    <row r="371" s="2" customFormat="1">
      <c r="A371" s="41"/>
      <c r="B371" s="42"/>
      <c r="C371" s="43"/>
      <c r="D371" s="224" t="s">
        <v>185</v>
      </c>
      <c r="E371" s="43"/>
      <c r="F371" s="256" t="s">
        <v>298</v>
      </c>
      <c r="G371" s="43"/>
      <c r="H371" s="257">
        <v>0</v>
      </c>
      <c r="I371" s="43"/>
      <c r="J371" s="43"/>
      <c r="K371" s="43"/>
      <c r="L371" s="47"/>
      <c r="M371" s="220"/>
      <c r="N371" s="221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U371" s="19" t="s">
        <v>106</v>
      </c>
    </row>
    <row r="372" s="2" customFormat="1">
      <c r="A372" s="41"/>
      <c r="B372" s="42"/>
      <c r="C372" s="43"/>
      <c r="D372" s="224" t="s">
        <v>185</v>
      </c>
      <c r="E372" s="43"/>
      <c r="F372" s="256" t="s">
        <v>301</v>
      </c>
      <c r="G372" s="43"/>
      <c r="H372" s="257">
        <v>26.228000000000002</v>
      </c>
      <c r="I372" s="43"/>
      <c r="J372" s="43"/>
      <c r="K372" s="43"/>
      <c r="L372" s="47"/>
      <c r="M372" s="220"/>
      <c r="N372" s="221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U372" s="19" t="s">
        <v>106</v>
      </c>
    </row>
    <row r="373" s="2" customFormat="1">
      <c r="A373" s="41"/>
      <c r="B373" s="42"/>
      <c r="C373" s="43"/>
      <c r="D373" s="224" t="s">
        <v>185</v>
      </c>
      <c r="E373" s="43"/>
      <c r="F373" s="256" t="s">
        <v>175</v>
      </c>
      <c r="G373" s="43"/>
      <c r="H373" s="257">
        <v>26.228000000000002</v>
      </c>
      <c r="I373" s="43"/>
      <c r="J373" s="43"/>
      <c r="K373" s="43"/>
      <c r="L373" s="47"/>
      <c r="M373" s="220"/>
      <c r="N373" s="221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U373" s="19" t="s">
        <v>106</v>
      </c>
    </row>
    <row r="374" s="2" customFormat="1" ht="37.8" customHeight="1">
      <c r="A374" s="41"/>
      <c r="B374" s="42"/>
      <c r="C374" s="204" t="s">
        <v>328</v>
      </c>
      <c r="D374" s="204" t="s">
        <v>163</v>
      </c>
      <c r="E374" s="205" t="s">
        <v>329</v>
      </c>
      <c r="F374" s="206" t="s">
        <v>330</v>
      </c>
      <c r="G374" s="207" t="s">
        <v>87</v>
      </c>
      <c r="H374" s="208">
        <v>1</v>
      </c>
      <c r="I374" s="209"/>
      <c r="J374" s="210">
        <f>ROUND(I374*H374,2)</f>
        <v>0</v>
      </c>
      <c r="K374" s="206" t="s">
        <v>166</v>
      </c>
      <c r="L374" s="47"/>
      <c r="M374" s="211" t="s">
        <v>21</v>
      </c>
      <c r="N374" s="212" t="s">
        <v>47</v>
      </c>
      <c r="O374" s="87"/>
      <c r="P374" s="213">
        <f>O374*H374</f>
        <v>0</v>
      </c>
      <c r="Q374" s="213">
        <v>0</v>
      </c>
      <c r="R374" s="213">
        <f>Q374*H374</f>
        <v>0</v>
      </c>
      <c r="S374" s="213">
        <v>0.081000000000000003</v>
      </c>
      <c r="T374" s="214">
        <f>S374*H374</f>
        <v>0.081000000000000003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5" t="s">
        <v>167</v>
      </c>
      <c r="AT374" s="215" t="s">
        <v>163</v>
      </c>
      <c r="AU374" s="215" t="s">
        <v>106</v>
      </c>
      <c r="AY374" s="19" t="s">
        <v>161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9" t="s">
        <v>106</v>
      </c>
      <c r="BK374" s="216">
        <f>ROUND(I374*H374,2)</f>
        <v>0</v>
      </c>
      <c r="BL374" s="19" t="s">
        <v>167</v>
      </c>
      <c r="BM374" s="215" t="s">
        <v>331</v>
      </c>
    </row>
    <row r="375" s="2" customFormat="1">
      <c r="A375" s="41"/>
      <c r="B375" s="42"/>
      <c r="C375" s="43"/>
      <c r="D375" s="217" t="s">
        <v>169</v>
      </c>
      <c r="E375" s="43"/>
      <c r="F375" s="218" t="s">
        <v>332</v>
      </c>
      <c r="G375" s="43"/>
      <c r="H375" s="43"/>
      <c r="I375" s="219"/>
      <c r="J375" s="43"/>
      <c r="K375" s="43"/>
      <c r="L375" s="47"/>
      <c r="M375" s="220"/>
      <c r="N375" s="221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19" t="s">
        <v>169</v>
      </c>
      <c r="AU375" s="19" t="s">
        <v>106</v>
      </c>
    </row>
    <row r="376" s="14" customFormat="1">
      <c r="A376" s="14"/>
      <c r="B376" s="233"/>
      <c r="C376" s="234"/>
      <c r="D376" s="224" t="s">
        <v>171</v>
      </c>
      <c r="E376" s="235" t="s">
        <v>21</v>
      </c>
      <c r="F376" s="236" t="s">
        <v>333</v>
      </c>
      <c r="G376" s="234"/>
      <c r="H376" s="237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3" t="s">
        <v>171</v>
      </c>
      <c r="AU376" s="243" t="s">
        <v>106</v>
      </c>
      <c r="AV376" s="14" t="s">
        <v>106</v>
      </c>
      <c r="AW376" s="14" t="s">
        <v>36</v>
      </c>
      <c r="AX376" s="14" t="s">
        <v>83</v>
      </c>
      <c r="AY376" s="243" t="s">
        <v>161</v>
      </c>
    </row>
    <row r="377" s="2" customFormat="1">
      <c r="A377" s="41"/>
      <c r="B377" s="42"/>
      <c r="C377" s="43"/>
      <c r="D377" s="224" t="s">
        <v>185</v>
      </c>
      <c r="E377" s="43"/>
      <c r="F377" s="255" t="s">
        <v>334</v>
      </c>
      <c r="G377" s="43"/>
      <c r="H377" s="43"/>
      <c r="I377" s="43"/>
      <c r="J377" s="43"/>
      <c r="K377" s="43"/>
      <c r="L377" s="47"/>
      <c r="M377" s="220"/>
      <c r="N377" s="221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U377" s="19" t="s">
        <v>106</v>
      </c>
    </row>
    <row r="378" s="2" customFormat="1">
      <c r="A378" s="41"/>
      <c r="B378" s="42"/>
      <c r="C378" s="43"/>
      <c r="D378" s="224" t="s">
        <v>185</v>
      </c>
      <c r="E378" s="43"/>
      <c r="F378" s="256" t="s">
        <v>172</v>
      </c>
      <c r="G378" s="43"/>
      <c r="H378" s="257">
        <v>0</v>
      </c>
      <c r="I378" s="43"/>
      <c r="J378" s="43"/>
      <c r="K378" s="43"/>
      <c r="L378" s="47"/>
      <c r="M378" s="220"/>
      <c r="N378" s="221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U378" s="19" t="s">
        <v>106</v>
      </c>
    </row>
    <row r="379" s="2" customFormat="1">
      <c r="A379" s="41"/>
      <c r="B379" s="42"/>
      <c r="C379" s="43"/>
      <c r="D379" s="224" t="s">
        <v>185</v>
      </c>
      <c r="E379" s="43"/>
      <c r="F379" s="256" t="s">
        <v>187</v>
      </c>
      <c r="G379" s="43"/>
      <c r="H379" s="257">
        <v>0</v>
      </c>
      <c r="I379" s="43"/>
      <c r="J379" s="43"/>
      <c r="K379" s="43"/>
      <c r="L379" s="47"/>
      <c r="M379" s="220"/>
      <c r="N379" s="221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U379" s="19" t="s">
        <v>106</v>
      </c>
    </row>
    <row r="380" s="2" customFormat="1">
      <c r="A380" s="41"/>
      <c r="B380" s="42"/>
      <c r="C380" s="43"/>
      <c r="D380" s="224" t="s">
        <v>185</v>
      </c>
      <c r="E380" s="43"/>
      <c r="F380" s="256" t="s">
        <v>335</v>
      </c>
      <c r="G380" s="43"/>
      <c r="H380" s="257">
        <v>2</v>
      </c>
      <c r="I380" s="43"/>
      <c r="J380" s="43"/>
      <c r="K380" s="43"/>
      <c r="L380" s="47"/>
      <c r="M380" s="220"/>
      <c r="N380" s="221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U380" s="19" t="s">
        <v>106</v>
      </c>
    </row>
    <row r="381" s="2" customFormat="1">
      <c r="A381" s="41"/>
      <c r="B381" s="42"/>
      <c r="C381" s="43"/>
      <c r="D381" s="224" t="s">
        <v>185</v>
      </c>
      <c r="E381" s="43"/>
      <c r="F381" s="256" t="s">
        <v>175</v>
      </c>
      <c r="G381" s="43"/>
      <c r="H381" s="257">
        <v>2</v>
      </c>
      <c r="I381" s="43"/>
      <c r="J381" s="43"/>
      <c r="K381" s="43"/>
      <c r="L381" s="47"/>
      <c r="M381" s="220"/>
      <c r="N381" s="221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U381" s="19" t="s">
        <v>106</v>
      </c>
    </row>
    <row r="382" s="2" customFormat="1" ht="49.05" customHeight="1">
      <c r="A382" s="41"/>
      <c r="B382" s="42"/>
      <c r="C382" s="204" t="s">
        <v>336</v>
      </c>
      <c r="D382" s="204" t="s">
        <v>163</v>
      </c>
      <c r="E382" s="205" t="s">
        <v>337</v>
      </c>
      <c r="F382" s="206" t="s">
        <v>338</v>
      </c>
      <c r="G382" s="207" t="s">
        <v>87</v>
      </c>
      <c r="H382" s="208">
        <v>2</v>
      </c>
      <c r="I382" s="209"/>
      <c r="J382" s="210">
        <f>ROUND(I382*H382,2)</f>
        <v>0</v>
      </c>
      <c r="K382" s="206" t="s">
        <v>166</v>
      </c>
      <c r="L382" s="47"/>
      <c r="M382" s="211" t="s">
        <v>21</v>
      </c>
      <c r="N382" s="212" t="s">
        <v>47</v>
      </c>
      <c r="O382" s="87"/>
      <c r="P382" s="213">
        <f>O382*H382</f>
        <v>0</v>
      </c>
      <c r="Q382" s="213">
        <v>0</v>
      </c>
      <c r="R382" s="213">
        <f>Q382*H382</f>
        <v>0</v>
      </c>
      <c r="S382" s="213">
        <v>0.040000000000000001</v>
      </c>
      <c r="T382" s="214">
        <f>S382*H382</f>
        <v>0.080000000000000002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5" t="s">
        <v>167</v>
      </c>
      <c r="AT382" s="215" t="s">
        <v>163</v>
      </c>
      <c r="AU382" s="215" t="s">
        <v>106</v>
      </c>
      <c r="AY382" s="19" t="s">
        <v>161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9" t="s">
        <v>106</v>
      </c>
      <c r="BK382" s="216">
        <f>ROUND(I382*H382,2)</f>
        <v>0</v>
      </c>
      <c r="BL382" s="19" t="s">
        <v>167</v>
      </c>
      <c r="BM382" s="215" t="s">
        <v>339</v>
      </c>
    </row>
    <row r="383" s="2" customFormat="1">
      <c r="A383" s="41"/>
      <c r="B383" s="42"/>
      <c r="C383" s="43"/>
      <c r="D383" s="217" t="s">
        <v>169</v>
      </c>
      <c r="E383" s="43"/>
      <c r="F383" s="218" t="s">
        <v>340</v>
      </c>
      <c r="G383" s="43"/>
      <c r="H383" s="43"/>
      <c r="I383" s="219"/>
      <c r="J383" s="43"/>
      <c r="K383" s="43"/>
      <c r="L383" s="47"/>
      <c r="M383" s="220"/>
      <c r="N383" s="221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19" t="s">
        <v>169</v>
      </c>
      <c r="AU383" s="19" t="s">
        <v>106</v>
      </c>
    </row>
    <row r="384" s="14" customFormat="1">
      <c r="A384" s="14"/>
      <c r="B384" s="233"/>
      <c r="C384" s="234"/>
      <c r="D384" s="224" t="s">
        <v>171</v>
      </c>
      <c r="E384" s="235" t="s">
        <v>21</v>
      </c>
      <c r="F384" s="236" t="s">
        <v>341</v>
      </c>
      <c r="G384" s="234"/>
      <c r="H384" s="237">
        <v>2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3" t="s">
        <v>171</v>
      </c>
      <c r="AU384" s="243" t="s">
        <v>106</v>
      </c>
      <c r="AV384" s="14" t="s">
        <v>106</v>
      </c>
      <c r="AW384" s="14" t="s">
        <v>36</v>
      </c>
      <c r="AX384" s="14" t="s">
        <v>83</v>
      </c>
      <c r="AY384" s="243" t="s">
        <v>161</v>
      </c>
    </row>
    <row r="385" s="2" customFormat="1">
      <c r="A385" s="41"/>
      <c r="B385" s="42"/>
      <c r="C385" s="43"/>
      <c r="D385" s="224" t="s">
        <v>185</v>
      </c>
      <c r="E385" s="43"/>
      <c r="F385" s="255" t="s">
        <v>334</v>
      </c>
      <c r="G385" s="43"/>
      <c r="H385" s="43"/>
      <c r="I385" s="43"/>
      <c r="J385" s="43"/>
      <c r="K385" s="43"/>
      <c r="L385" s="47"/>
      <c r="M385" s="220"/>
      <c r="N385" s="221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U385" s="19" t="s">
        <v>106</v>
      </c>
    </row>
    <row r="386" s="2" customFormat="1">
      <c r="A386" s="41"/>
      <c r="B386" s="42"/>
      <c r="C386" s="43"/>
      <c r="D386" s="224" t="s">
        <v>185</v>
      </c>
      <c r="E386" s="43"/>
      <c r="F386" s="256" t="s">
        <v>172</v>
      </c>
      <c r="G386" s="43"/>
      <c r="H386" s="257">
        <v>0</v>
      </c>
      <c r="I386" s="43"/>
      <c r="J386" s="43"/>
      <c r="K386" s="43"/>
      <c r="L386" s="47"/>
      <c r="M386" s="220"/>
      <c r="N386" s="221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U386" s="19" t="s">
        <v>106</v>
      </c>
    </row>
    <row r="387" s="2" customFormat="1">
      <c r="A387" s="41"/>
      <c r="B387" s="42"/>
      <c r="C387" s="43"/>
      <c r="D387" s="224" t="s">
        <v>185</v>
      </c>
      <c r="E387" s="43"/>
      <c r="F387" s="256" t="s">
        <v>187</v>
      </c>
      <c r="G387" s="43"/>
      <c r="H387" s="257">
        <v>0</v>
      </c>
      <c r="I387" s="43"/>
      <c r="J387" s="43"/>
      <c r="K387" s="43"/>
      <c r="L387" s="47"/>
      <c r="M387" s="220"/>
      <c r="N387" s="221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U387" s="19" t="s">
        <v>106</v>
      </c>
    </row>
    <row r="388" s="2" customFormat="1">
      <c r="A388" s="41"/>
      <c r="B388" s="42"/>
      <c r="C388" s="43"/>
      <c r="D388" s="224" t="s">
        <v>185</v>
      </c>
      <c r="E388" s="43"/>
      <c r="F388" s="256" t="s">
        <v>335</v>
      </c>
      <c r="G388" s="43"/>
      <c r="H388" s="257">
        <v>2</v>
      </c>
      <c r="I388" s="43"/>
      <c r="J388" s="43"/>
      <c r="K388" s="43"/>
      <c r="L388" s="47"/>
      <c r="M388" s="220"/>
      <c r="N388" s="221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U388" s="19" t="s">
        <v>106</v>
      </c>
    </row>
    <row r="389" s="2" customFormat="1">
      <c r="A389" s="41"/>
      <c r="B389" s="42"/>
      <c r="C389" s="43"/>
      <c r="D389" s="224" t="s">
        <v>185</v>
      </c>
      <c r="E389" s="43"/>
      <c r="F389" s="256" t="s">
        <v>175</v>
      </c>
      <c r="G389" s="43"/>
      <c r="H389" s="257">
        <v>2</v>
      </c>
      <c r="I389" s="43"/>
      <c r="J389" s="43"/>
      <c r="K389" s="43"/>
      <c r="L389" s="47"/>
      <c r="M389" s="220"/>
      <c r="N389" s="221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U389" s="19" t="s">
        <v>106</v>
      </c>
    </row>
    <row r="390" s="2" customFormat="1" ht="24.15" customHeight="1">
      <c r="A390" s="41"/>
      <c r="B390" s="42"/>
      <c r="C390" s="204" t="s">
        <v>342</v>
      </c>
      <c r="D390" s="204" t="s">
        <v>163</v>
      </c>
      <c r="E390" s="205" t="s">
        <v>343</v>
      </c>
      <c r="F390" s="206" t="s">
        <v>344</v>
      </c>
      <c r="G390" s="207" t="s">
        <v>92</v>
      </c>
      <c r="H390" s="208">
        <v>398.41699999999997</v>
      </c>
      <c r="I390" s="209"/>
      <c r="J390" s="210">
        <f>ROUND(I390*H390,2)</f>
        <v>0</v>
      </c>
      <c r="K390" s="206" t="s">
        <v>166</v>
      </c>
      <c r="L390" s="47"/>
      <c r="M390" s="211" t="s">
        <v>21</v>
      </c>
      <c r="N390" s="212" t="s">
        <v>47</v>
      </c>
      <c r="O390" s="87"/>
      <c r="P390" s="213">
        <f>O390*H390</f>
        <v>0</v>
      </c>
      <c r="Q390" s="213">
        <v>0</v>
      </c>
      <c r="R390" s="213">
        <f>Q390*H390</f>
        <v>0</v>
      </c>
      <c r="S390" s="213">
        <v>0</v>
      </c>
      <c r="T390" s="214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5" t="s">
        <v>167</v>
      </c>
      <c r="AT390" s="215" t="s">
        <v>163</v>
      </c>
      <c r="AU390" s="215" t="s">
        <v>106</v>
      </c>
      <c r="AY390" s="19" t="s">
        <v>161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19" t="s">
        <v>106</v>
      </c>
      <c r="BK390" s="216">
        <f>ROUND(I390*H390,2)</f>
        <v>0</v>
      </c>
      <c r="BL390" s="19" t="s">
        <v>167</v>
      </c>
      <c r="BM390" s="215" t="s">
        <v>345</v>
      </c>
    </row>
    <row r="391" s="2" customFormat="1">
      <c r="A391" s="41"/>
      <c r="B391" s="42"/>
      <c r="C391" s="43"/>
      <c r="D391" s="217" t="s">
        <v>169</v>
      </c>
      <c r="E391" s="43"/>
      <c r="F391" s="218" t="s">
        <v>346</v>
      </c>
      <c r="G391" s="43"/>
      <c r="H391" s="43"/>
      <c r="I391" s="219"/>
      <c r="J391" s="43"/>
      <c r="K391" s="43"/>
      <c r="L391" s="47"/>
      <c r="M391" s="220"/>
      <c r="N391" s="221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19" t="s">
        <v>169</v>
      </c>
      <c r="AU391" s="19" t="s">
        <v>106</v>
      </c>
    </row>
    <row r="392" s="14" customFormat="1">
      <c r="A392" s="14"/>
      <c r="B392" s="233"/>
      <c r="C392" s="234"/>
      <c r="D392" s="224" t="s">
        <v>171</v>
      </c>
      <c r="E392" s="235" t="s">
        <v>21</v>
      </c>
      <c r="F392" s="236" t="s">
        <v>114</v>
      </c>
      <c r="G392" s="234"/>
      <c r="H392" s="237">
        <v>398.41699999999997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3" t="s">
        <v>171</v>
      </c>
      <c r="AU392" s="243" t="s">
        <v>106</v>
      </c>
      <c r="AV392" s="14" t="s">
        <v>106</v>
      </c>
      <c r="AW392" s="14" t="s">
        <v>36</v>
      </c>
      <c r="AX392" s="14" t="s">
        <v>83</v>
      </c>
      <c r="AY392" s="243" t="s">
        <v>161</v>
      </c>
    </row>
    <row r="393" s="2" customFormat="1">
      <c r="A393" s="41"/>
      <c r="B393" s="42"/>
      <c r="C393" s="43"/>
      <c r="D393" s="224" t="s">
        <v>185</v>
      </c>
      <c r="E393" s="43"/>
      <c r="F393" s="255" t="s">
        <v>250</v>
      </c>
      <c r="G393" s="43"/>
      <c r="H393" s="43"/>
      <c r="I393" s="43"/>
      <c r="J393" s="43"/>
      <c r="K393" s="43"/>
      <c r="L393" s="47"/>
      <c r="M393" s="220"/>
      <c r="N393" s="221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U393" s="19" t="s">
        <v>106</v>
      </c>
    </row>
    <row r="394" s="2" customFormat="1">
      <c r="A394" s="41"/>
      <c r="B394" s="42"/>
      <c r="C394" s="43"/>
      <c r="D394" s="224" t="s">
        <v>185</v>
      </c>
      <c r="E394" s="43"/>
      <c r="F394" s="256" t="s">
        <v>172</v>
      </c>
      <c r="G394" s="43"/>
      <c r="H394" s="257">
        <v>0</v>
      </c>
      <c r="I394" s="43"/>
      <c r="J394" s="43"/>
      <c r="K394" s="43"/>
      <c r="L394" s="47"/>
      <c r="M394" s="220"/>
      <c r="N394" s="221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U394" s="19" t="s">
        <v>106</v>
      </c>
    </row>
    <row r="395" s="2" customFormat="1">
      <c r="A395" s="41"/>
      <c r="B395" s="42"/>
      <c r="C395" s="43"/>
      <c r="D395" s="224" t="s">
        <v>185</v>
      </c>
      <c r="E395" s="43"/>
      <c r="F395" s="256" t="s">
        <v>251</v>
      </c>
      <c r="G395" s="43"/>
      <c r="H395" s="257">
        <v>398.41699999999997</v>
      </c>
      <c r="I395" s="43"/>
      <c r="J395" s="43"/>
      <c r="K395" s="43"/>
      <c r="L395" s="47"/>
      <c r="M395" s="220"/>
      <c r="N395" s="221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U395" s="19" t="s">
        <v>106</v>
      </c>
    </row>
    <row r="396" s="2" customFormat="1">
      <c r="A396" s="41"/>
      <c r="B396" s="42"/>
      <c r="C396" s="43"/>
      <c r="D396" s="224" t="s">
        <v>185</v>
      </c>
      <c r="E396" s="43"/>
      <c r="F396" s="256" t="s">
        <v>175</v>
      </c>
      <c r="G396" s="43"/>
      <c r="H396" s="257">
        <v>398.41699999999997</v>
      </c>
      <c r="I396" s="43"/>
      <c r="J396" s="43"/>
      <c r="K396" s="43"/>
      <c r="L396" s="47"/>
      <c r="M396" s="220"/>
      <c r="N396" s="221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U396" s="19" t="s">
        <v>106</v>
      </c>
    </row>
    <row r="397" s="2" customFormat="1" ht="44.25" customHeight="1">
      <c r="A397" s="41"/>
      <c r="B397" s="42"/>
      <c r="C397" s="204" t="s">
        <v>347</v>
      </c>
      <c r="D397" s="204" t="s">
        <v>163</v>
      </c>
      <c r="E397" s="205" t="s">
        <v>348</v>
      </c>
      <c r="F397" s="206" t="s">
        <v>349</v>
      </c>
      <c r="G397" s="207" t="s">
        <v>92</v>
      </c>
      <c r="H397" s="208">
        <v>398.41699999999997</v>
      </c>
      <c r="I397" s="209"/>
      <c r="J397" s="210">
        <f>ROUND(I397*H397,2)</f>
        <v>0</v>
      </c>
      <c r="K397" s="206" t="s">
        <v>166</v>
      </c>
      <c r="L397" s="47"/>
      <c r="M397" s="211" t="s">
        <v>21</v>
      </c>
      <c r="N397" s="212" t="s">
        <v>47</v>
      </c>
      <c r="O397" s="87"/>
      <c r="P397" s="213">
        <f>O397*H397</f>
        <v>0</v>
      </c>
      <c r="Q397" s="213">
        <v>0</v>
      </c>
      <c r="R397" s="213">
        <f>Q397*H397</f>
        <v>0</v>
      </c>
      <c r="S397" s="213">
        <v>0</v>
      </c>
      <c r="T397" s="214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5" t="s">
        <v>167</v>
      </c>
      <c r="AT397" s="215" t="s">
        <v>163</v>
      </c>
      <c r="AU397" s="215" t="s">
        <v>106</v>
      </c>
      <c r="AY397" s="19" t="s">
        <v>161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19" t="s">
        <v>106</v>
      </c>
      <c r="BK397" s="216">
        <f>ROUND(I397*H397,2)</f>
        <v>0</v>
      </c>
      <c r="BL397" s="19" t="s">
        <v>167</v>
      </c>
      <c r="BM397" s="215" t="s">
        <v>350</v>
      </c>
    </row>
    <row r="398" s="2" customFormat="1">
      <c r="A398" s="41"/>
      <c r="B398" s="42"/>
      <c r="C398" s="43"/>
      <c r="D398" s="217" t="s">
        <v>169</v>
      </c>
      <c r="E398" s="43"/>
      <c r="F398" s="218" t="s">
        <v>351</v>
      </c>
      <c r="G398" s="43"/>
      <c r="H398" s="43"/>
      <c r="I398" s="219"/>
      <c r="J398" s="43"/>
      <c r="K398" s="43"/>
      <c r="L398" s="47"/>
      <c r="M398" s="220"/>
      <c r="N398" s="221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19" t="s">
        <v>169</v>
      </c>
      <c r="AU398" s="19" t="s">
        <v>106</v>
      </c>
    </row>
    <row r="399" s="14" customFormat="1">
      <c r="A399" s="14"/>
      <c r="B399" s="233"/>
      <c r="C399" s="234"/>
      <c r="D399" s="224" t="s">
        <v>171</v>
      </c>
      <c r="E399" s="235" t="s">
        <v>21</v>
      </c>
      <c r="F399" s="236" t="s">
        <v>114</v>
      </c>
      <c r="G399" s="234"/>
      <c r="H399" s="237">
        <v>398.41699999999997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3" t="s">
        <v>171</v>
      </c>
      <c r="AU399" s="243" t="s">
        <v>106</v>
      </c>
      <c r="AV399" s="14" t="s">
        <v>106</v>
      </c>
      <c r="AW399" s="14" t="s">
        <v>36</v>
      </c>
      <c r="AX399" s="14" t="s">
        <v>83</v>
      </c>
      <c r="AY399" s="243" t="s">
        <v>161</v>
      </c>
    </row>
    <row r="400" s="2" customFormat="1">
      <c r="A400" s="41"/>
      <c r="B400" s="42"/>
      <c r="C400" s="43"/>
      <c r="D400" s="224" t="s">
        <v>185</v>
      </c>
      <c r="E400" s="43"/>
      <c r="F400" s="255" t="s">
        <v>250</v>
      </c>
      <c r="G400" s="43"/>
      <c r="H400" s="43"/>
      <c r="I400" s="43"/>
      <c r="J400" s="43"/>
      <c r="K400" s="43"/>
      <c r="L400" s="47"/>
      <c r="M400" s="220"/>
      <c r="N400" s="221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U400" s="19" t="s">
        <v>106</v>
      </c>
    </row>
    <row r="401" s="2" customFormat="1">
      <c r="A401" s="41"/>
      <c r="B401" s="42"/>
      <c r="C401" s="43"/>
      <c r="D401" s="224" t="s">
        <v>185</v>
      </c>
      <c r="E401" s="43"/>
      <c r="F401" s="256" t="s">
        <v>172</v>
      </c>
      <c r="G401" s="43"/>
      <c r="H401" s="257">
        <v>0</v>
      </c>
      <c r="I401" s="43"/>
      <c r="J401" s="43"/>
      <c r="K401" s="43"/>
      <c r="L401" s="47"/>
      <c r="M401" s="220"/>
      <c r="N401" s="221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U401" s="19" t="s">
        <v>106</v>
      </c>
    </row>
    <row r="402" s="2" customFormat="1">
      <c r="A402" s="41"/>
      <c r="B402" s="42"/>
      <c r="C402" s="43"/>
      <c r="D402" s="224" t="s">
        <v>185</v>
      </c>
      <c r="E402" s="43"/>
      <c r="F402" s="256" t="s">
        <v>251</v>
      </c>
      <c r="G402" s="43"/>
      <c r="H402" s="257">
        <v>398.41699999999997</v>
      </c>
      <c r="I402" s="43"/>
      <c r="J402" s="43"/>
      <c r="K402" s="43"/>
      <c r="L402" s="47"/>
      <c r="M402" s="220"/>
      <c r="N402" s="221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U402" s="19" t="s">
        <v>106</v>
      </c>
    </row>
    <row r="403" s="2" customFormat="1">
      <c r="A403" s="41"/>
      <c r="B403" s="42"/>
      <c r="C403" s="43"/>
      <c r="D403" s="224" t="s">
        <v>185</v>
      </c>
      <c r="E403" s="43"/>
      <c r="F403" s="256" t="s">
        <v>175</v>
      </c>
      <c r="G403" s="43"/>
      <c r="H403" s="257">
        <v>398.41699999999997</v>
      </c>
      <c r="I403" s="43"/>
      <c r="J403" s="43"/>
      <c r="K403" s="43"/>
      <c r="L403" s="47"/>
      <c r="M403" s="220"/>
      <c r="N403" s="221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U403" s="19" t="s">
        <v>106</v>
      </c>
    </row>
    <row r="404" s="2" customFormat="1" ht="16.5" customHeight="1">
      <c r="A404" s="41"/>
      <c r="B404" s="42"/>
      <c r="C404" s="204" t="s">
        <v>352</v>
      </c>
      <c r="D404" s="204" t="s">
        <v>163</v>
      </c>
      <c r="E404" s="205" t="s">
        <v>353</v>
      </c>
      <c r="F404" s="206" t="s">
        <v>354</v>
      </c>
      <c r="G404" s="207" t="s">
        <v>92</v>
      </c>
      <c r="H404" s="208">
        <v>83.176000000000002</v>
      </c>
      <c r="I404" s="209"/>
      <c r="J404" s="210">
        <f>ROUND(I404*H404,2)</f>
        <v>0</v>
      </c>
      <c r="K404" s="206" t="s">
        <v>197</v>
      </c>
      <c r="L404" s="47"/>
      <c r="M404" s="211" t="s">
        <v>21</v>
      </c>
      <c r="N404" s="212" t="s">
        <v>47</v>
      </c>
      <c r="O404" s="87"/>
      <c r="P404" s="213">
        <f>O404*H404</f>
        <v>0</v>
      </c>
      <c r="Q404" s="213">
        <v>0</v>
      </c>
      <c r="R404" s="213">
        <f>Q404*H404</f>
        <v>0</v>
      </c>
      <c r="S404" s="213">
        <v>0</v>
      </c>
      <c r="T404" s="214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5" t="s">
        <v>167</v>
      </c>
      <c r="AT404" s="215" t="s">
        <v>163</v>
      </c>
      <c r="AU404" s="215" t="s">
        <v>106</v>
      </c>
      <c r="AY404" s="19" t="s">
        <v>161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9" t="s">
        <v>106</v>
      </c>
      <c r="BK404" s="216">
        <f>ROUND(I404*H404,2)</f>
        <v>0</v>
      </c>
      <c r="BL404" s="19" t="s">
        <v>167</v>
      </c>
      <c r="BM404" s="215" t="s">
        <v>355</v>
      </c>
    </row>
    <row r="405" s="14" customFormat="1">
      <c r="A405" s="14"/>
      <c r="B405" s="233"/>
      <c r="C405" s="234"/>
      <c r="D405" s="224" t="s">
        <v>171</v>
      </c>
      <c r="E405" s="235" t="s">
        <v>21</v>
      </c>
      <c r="F405" s="236" t="s">
        <v>90</v>
      </c>
      <c r="G405" s="234"/>
      <c r="H405" s="237">
        <v>52.332000000000001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3" t="s">
        <v>171</v>
      </c>
      <c r="AU405" s="243" t="s">
        <v>106</v>
      </c>
      <c r="AV405" s="14" t="s">
        <v>106</v>
      </c>
      <c r="AW405" s="14" t="s">
        <v>36</v>
      </c>
      <c r="AX405" s="14" t="s">
        <v>75</v>
      </c>
      <c r="AY405" s="243" t="s">
        <v>161</v>
      </c>
    </row>
    <row r="406" s="14" customFormat="1">
      <c r="A406" s="14"/>
      <c r="B406" s="233"/>
      <c r="C406" s="234"/>
      <c r="D406" s="224" t="s">
        <v>171</v>
      </c>
      <c r="E406" s="235" t="s">
        <v>21</v>
      </c>
      <c r="F406" s="236" t="s">
        <v>356</v>
      </c>
      <c r="G406" s="234"/>
      <c r="H406" s="237">
        <v>1.2849999999999999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3" t="s">
        <v>171</v>
      </c>
      <c r="AU406" s="243" t="s">
        <v>106</v>
      </c>
      <c r="AV406" s="14" t="s">
        <v>106</v>
      </c>
      <c r="AW406" s="14" t="s">
        <v>36</v>
      </c>
      <c r="AX406" s="14" t="s">
        <v>75</v>
      </c>
      <c r="AY406" s="243" t="s">
        <v>161</v>
      </c>
    </row>
    <row r="407" s="14" customFormat="1">
      <c r="A407" s="14"/>
      <c r="B407" s="233"/>
      <c r="C407" s="234"/>
      <c r="D407" s="224" t="s">
        <v>171</v>
      </c>
      <c r="E407" s="235" t="s">
        <v>21</v>
      </c>
      <c r="F407" s="236" t="s">
        <v>357</v>
      </c>
      <c r="G407" s="234"/>
      <c r="H407" s="237">
        <v>5.9480000000000004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3" t="s">
        <v>171</v>
      </c>
      <c r="AU407" s="243" t="s">
        <v>106</v>
      </c>
      <c r="AV407" s="14" t="s">
        <v>106</v>
      </c>
      <c r="AW407" s="14" t="s">
        <v>36</v>
      </c>
      <c r="AX407" s="14" t="s">
        <v>75</v>
      </c>
      <c r="AY407" s="243" t="s">
        <v>161</v>
      </c>
    </row>
    <row r="408" s="14" customFormat="1">
      <c r="A408" s="14"/>
      <c r="B408" s="233"/>
      <c r="C408" s="234"/>
      <c r="D408" s="224" t="s">
        <v>171</v>
      </c>
      <c r="E408" s="235" t="s">
        <v>21</v>
      </c>
      <c r="F408" s="236" t="s">
        <v>358</v>
      </c>
      <c r="G408" s="234"/>
      <c r="H408" s="237">
        <v>17.594000000000001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3" t="s">
        <v>171</v>
      </c>
      <c r="AU408" s="243" t="s">
        <v>106</v>
      </c>
      <c r="AV408" s="14" t="s">
        <v>106</v>
      </c>
      <c r="AW408" s="14" t="s">
        <v>36</v>
      </c>
      <c r="AX408" s="14" t="s">
        <v>75</v>
      </c>
      <c r="AY408" s="243" t="s">
        <v>161</v>
      </c>
    </row>
    <row r="409" s="14" customFormat="1">
      <c r="A409" s="14"/>
      <c r="B409" s="233"/>
      <c r="C409" s="234"/>
      <c r="D409" s="224" t="s">
        <v>171</v>
      </c>
      <c r="E409" s="235" t="s">
        <v>21</v>
      </c>
      <c r="F409" s="236" t="s">
        <v>183</v>
      </c>
      <c r="G409" s="234"/>
      <c r="H409" s="237">
        <v>6.0170000000000003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3" t="s">
        <v>171</v>
      </c>
      <c r="AU409" s="243" t="s">
        <v>106</v>
      </c>
      <c r="AV409" s="14" t="s">
        <v>106</v>
      </c>
      <c r="AW409" s="14" t="s">
        <v>36</v>
      </c>
      <c r="AX409" s="14" t="s">
        <v>75</v>
      </c>
      <c r="AY409" s="243" t="s">
        <v>161</v>
      </c>
    </row>
    <row r="410" s="15" customFormat="1">
      <c r="A410" s="15"/>
      <c r="B410" s="244"/>
      <c r="C410" s="245"/>
      <c r="D410" s="224" t="s">
        <v>171</v>
      </c>
      <c r="E410" s="246" t="s">
        <v>21</v>
      </c>
      <c r="F410" s="247" t="s">
        <v>175</v>
      </c>
      <c r="G410" s="245"/>
      <c r="H410" s="248">
        <v>83.176000000000002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4" t="s">
        <v>171</v>
      </c>
      <c r="AU410" s="254" t="s">
        <v>106</v>
      </c>
      <c r="AV410" s="15" t="s">
        <v>167</v>
      </c>
      <c r="AW410" s="15" t="s">
        <v>36</v>
      </c>
      <c r="AX410" s="15" t="s">
        <v>83</v>
      </c>
      <c r="AY410" s="254" t="s">
        <v>161</v>
      </c>
    </row>
    <row r="411" s="2" customFormat="1">
      <c r="A411" s="41"/>
      <c r="B411" s="42"/>
      <c r="C411" s="43"/>
      <c r="D411" s="224" t="s">
        <v>185</v>
      </c>
      <c r="E411" s="43"/>
      <c r="F411" s="255" t="s">
        <v>225</v>
      </c>
      <c r="G411" s="43"/>
      <c r="H411" s="43"/>
      <c r="I411" s="43"/>
      <c r="J411" s="43"/>
      <c r="K411" s="43"/>
      <c r="L411" s="47"/>
      <c r="M411" s="220"/>
      <c r="N411" s="221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U411" s="19" t="s">
        <v>106</v>
      </c>
    </row>
    <row r="412" s="2" customFormat="1">
      <c r="A412" s="41"/>
      <c r="B412" s="42"/>
      <c r="C412" s="43"/>
      <c r="D412" s="224" t="s">
        <v>185</v>
      </c>
      <c r="E412" s="43"/>
      <c r="F412" s="256" t="s">
        <v>172</v>
      </c>
      <c r="G412" s="43"/>
      <c r="H412" s="257">
        <v>0</v>
      </c>
      <c r="I412" s="43"/>
      <c r="J412" s="43"/>
      <c r="K412" s="43"/>
      <c r="L412" s="47"/>
      <c r="M412" s="220"/>
      <c r="N412" s="221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U412" s="19" t="s">
        <v>106</v>
      </c>
    </row>
    <row r="413" s="2" customFormat="1">
      <c r="A413" s="41"/>
      <c r="B413" s="42"/>
      <c r="C413" s="43"/>
      <c r="D413" s="224" t="s">
        <v>185</v>
      </c>
      <c r="E413" s="43"/>
      <c r="F413" s="256" t="s">
        <v>226</v>
      </c>
      <c r="G413" s="43"/>
      <c r="H413" s="257">
        <v>0</v>
      </c>
      <c r="I413" s="43"/>
      <c r="J413" s="43"/>
      <c r="K413" s="43"/>
      <c r="L413" s="47"/>
      <c r="M413" s="220"/>
      <c r="N413" s="221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U413" s="19" t="s">
        <v>106</v>
      </c>
    </row>
    <row r="414" s="2" customFormat="1">
      <c r="A414" s="41"/>
      <c r="B414" s="42"/>
      <c r="C414" s="43"/>
      <c r="D414" s="224" t="s">
        <v>185</v>
      </c>
      <c r="E414" s="43"/>
      <c r="F414" s="256" t="s">
        <v>227</v>
      </c>
      <c r="G414" s="43"/>
      <c r="H414" s="257">
        <v>52.332000000000001</v>
      </c>
      <c r="I414" s="43"/>
      <c r="J414" s="43"/>
      <c r="K414" s="43"/>
      <c r="L414" s="47"/>
      <c r="M414" s="220"/>
      <c r="N414" s="221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U414" s="19" t="s">
        <v>106</v>
      </c>
    </row>
    <row r="415" s="2" customFormat="1">
      <c r="A415" s="41"/>
      <c r="B415" s="42"/>
      <c r="C415" s="43"/>
      <c r="D415" s="224" t="s">
        <v>185</v>
      </c>
      <c r="E415" s="43"/>
      <c r="F415" s="256" t="s">
        <v>175</v>
      </c>
      <c r="G415" s="43"/>
      <c r="H415" s="257">
        <v>52.332000000000001</v>
      </c>
      <c r="I415" s="43"/>
      <c r="J415" s="43"/>
      <c r="K415" s="43"/>
      <c r="L415" s="47"/>
      <c r="M415" s="220"/>
      <c r="N415" s="221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U415" s="19" t="s">
        <v>106</v>
      </c>
    </row>
    <row r="416" s="2" customFormat="1">
      <c r="A416" s="41"/>
      <c r="B416" s="42"/>
      <c r="C416" s="43"/>
      <c r="D416" s="224" t="s">
        <v>185</v>
      </c>
      <c r="E416" s="43"/>
      <c r="F416" s="255" t="s">
        <v>186</v>
      </c>
      <c r="G416" s="43"/>
      <c r="H416" s="43"/>
      <c r="I416" s="43"/>
      <c r="J416" s="43"/>
      <c r="K416" s="43"/>
      <c r="L416" s="47"/>
      <c r="M416" s="220"/>
      <c r="N416" s="221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U416" s="19" t="s">
        <v>106</v>
      </c>
    </row>
    <row r="417" s="2" customFormat="1">
      <c r="A417" s="41"/>
      <c r="B417" s="42"/>
      <c r="C417" s="43"/>
      <c r="D417" s="224" t="s">
        <v>185</v>
      </c>
      <c r="E417" s="43"/>
      <c r="F417" s="256" t="s">
        <v>172</v>
      </c>
      <c r="G417" s="43"/>
      <c r="H417" s="257">
        <v>0</v>
      </c>
      <c r="I417" s="43"/>
      <c r="J417" s="43"/>
      <c r="K417" s="43"/>
      <c r="L417" s="47"/>
      <c r="M417" s="220"/>
      <c r="N417" s="221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U417" s="19" t="s">
        <v>106</v>
      </c>
    </row>
    <row r="418" s="2" customFormat="1">
      <c r="A418" s="41"/>
      <c r="B418" s="42"/>
      <c r="C418" s="43"/>
      <c r="D418" s="224" t="s">
        <v>185</v>
      </c>
      <c r="E418" s="43"/>
      <c r="F418" s="256" t="s">
        <v>187</v>
      </c>
      <c r="G418" s="43"/>
      <c r="H418" s="257">
        <v>0</v>
      </c>
      <c r="I418" s="43"/>
      <c r="J418" s="43"/>
      <c r="K418" s="43"/>
      <c r="L418" s="47"/>
      <c r="M418" s="220"/>
      <c r="N418" s="221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U418" s="19" t="s">
        <v>106</v>
      </c>
    </row>
    <row r="419" s="2" customFormat="1">
      <c r="A419" s="41"/>
      <c r="B419" s="42"/>
      <c r="C419" s="43"/>
      <c r="D419" s="224" t="s">
        <v>185</v>
      </c>
      <c r="E419" s="43"/>
      <c r="F419" s="256" t="s">
        <v>188</v>
      </c>
      <c r="G419" s="43"/>
      <c r="H419" s="257">
        <v>2.5699999999999998</v>
      </c>
      <c r="I419" s="43"/>
      <c r="J419" s="43"/>
      <c r="K419" s="43"/>
      <c r="L419" s="47"/>
      <c r="M419" s="220"/>
      <c r="N419" s="221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U419" s="19" t="s">
        <v>106</v>
      </c>
    </row>
    <row r="420" s="2" customFormat="1">
      <c r="A420" s="41"/>
      <c r="B420" s="42"/>
      <c r="C420" s="43"/>
      <c r="D420" s="224" t="s">
        <v>185</v>
      </c>
      <c r="E420" s="43"/>
      <c r="F420" s="256" t="s">
        <v>175</v>
      </c>
      <c r="G420" s="43"/>
      <c r="H420" s="257">
        <v>2.5699999999999998</v>
      </c>
      <c r="I420" s="43"/>
      <c r="J420" s="43"/>
      <c r="K420" s="43"/>
      <c r="L420" s="47"/>
      <c r="M420" s="220"/>
      <c r="N420" s="221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U420" s="19" t="s">
        <v>106</v>
      </c>
    </row>
    <row r="421" s="2" customFormat="1">
      <c r="A421" s="41"/>
      <c r="B421" s="42"/>
      <c r="C421" s="43"/>
      <c r="D421" s="224" t="s">
        <v>185</v>
      </c>
      <c r="E421" s="43"/>
      <c r="F421" s="255" t="s">
        <v>192</v>
      </c>
      <c r="G421" s="43"/>
      <c r="H421" s="43"/>
      <c r="I421" s="43"/>
      <c r="J421" s="43"/>
      <c r="K421" s="43"/>
      <c r="L421" s="47"/>
      <c r="M421" s="220"/>
      <c r="N421" s="221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U421" s="19" t="s">
        <v>106</v>
      </c>
    </row>
    <row r="422" s="2" customFormat="1">
      <c r="A422" s="41"/>
      <c r="B422" s="42"/>
      <c r="C422" s="43"/>
      <c r="D422" s="224" t="s">
        <v>185</v>
      </c>
      <c r="E422" s="43"/>
      <c r="F422" s="256" t="s">
        <v>172</v>
      </c>
      <c r="G422" s="43"/>
      <c r="H422" s="257">
        <v>0</v>
      </c>
      <c r="I422" s="43"/>
      <c r="J422" s="43"/>
      <c r="K422" s="43"/>
      <c r="L422" s="47"/>
      <c r="M422" s="220"/>
      <c r="N422" s="221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U422" s="19" t="s">
        <v>106</v>
      </c>
    </row>
    <row r="423" s="2" customFormat="1">
      <c r="A423" s="41"/>
      <c r="B423" s="42"/>
      <c r="C423" s="43"/>
      <c r="D423" s="224" t="s">
        <v>185</v>
      </c>
      <c r="E423" s="43"/>
      <c r="F423" s="256" t="s">
        <v>193</v>
      </c>
      <c r="G423" s="43"/>
      <c r="H423" s="257">
        <v>0</v>
      </c>
      <c r="I423" s="43"/>
      <c r="J423" s="43"/>
      <c r="K423" s="43"/>
      <c r="L423" s="47"/>
      <c r="M423" s="220"/>
      <c r="N423" s="221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U423" s="19" t="s">
        <v>106</v>
      </c>
    </row>
    <row r="424" s="2" customFormat="1">
      <c r="A424" s="41"/>
      <c r="B424" s="42"/>
      <c r="C424" s="43"/>
      <c r="D424" s="224" t="s">
        <v>185</v>
      </c>
      <c r="E424" s="43"/>
      <c r="F424" s="256" t="s">
        <v>194</v>
      </c>
      <c r="G424" s="43"/>
      <c r="H424" s="257">
        <v>21.629999999999999</v>
      </c>
      <c r="I424" s="43"/>
      <c r="J424" s="43"/>
      <c r="K424" s="43"/>
      <c r="L424" s="47"/>
      <c r="M424" s="220"/>
      <c r="N424" s="221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U424" s="19" t="s">
        <v>106</v>
      </c>
    </row>
    <row r="425" s="2" customFormat="1">
      <c r="A425" s="41"/>
      <c r="B425" s="42"/>
      <c r="C425" s="43"/>
      <c r="D425" s="224" t="s">
        <v>185</v>
      </c>
      <c r="E425" s="43"/>
      <c r="F425" s="256" t="s">
        <v>175</v>
      </c>
      <c r="G425" s="43"/>
      <c r="H425" s="257">
        <v>21.629999999999999</v>
      </c>
      <c r="I425" s="43"/>
      <c r="J425" s="43"/>
      <c r="K425" s="43"/>
      <c r="L425" s="47"/>
      <c r="M425" s="220"/>
      <c r="N425" s="221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U425" s="19" t="s">
        <v>106</v>
      </c>
    </row>
    <row r="426" s="2" customFormat="1">
      <c r="A426" s="41"/>
      <c r="B426" s="42"/>
      <c r="C426" s="43"/>
      <c r="D426" s="224" t="s">
        <v>185</v>
      </c>
      <c r="E426" s="43"/>
      <c r="F426" s="255" t="s">
        <v>203</v>
      </c>
      <c r="G426" s="43"/>
      <c r="H426" s="43"/>
      <c r="I426" s="43"/>
      <c r="J426" s="43"/>
      <c r="K426" s="43"/>
      <c r="L426" s="47"/>
      <c r="M426" s="220"/>
      <c r="N426" s="221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U426" s="19" t="s">
        <v>106</v>
      </c>
    </row>
    <row r="427" s="2" customFormat="1">
      <c r="A427" s="41"/>
      <c r="B427" s="42"/>
      <c r="C427" s="43"/>
      <c r="D427" s="224" t="s">
        <v>185</v>
      </c>
      <c r="E427" s="43"/>
      <c r="F427" s="256" t="s">
        <v>172</v>
      </c>
      <c r="G427" s="43"/>
      <c r="H427" s="257">
        <v>0</v>
      </c>
      <c r="I427" s="43"/>
      <c r="J427" s="43"/>
      <c r="K427" s="43"/>
      <c r="L427" s="47"/>
      <c r="M427" s="220"/>
      <c r="N427" s="221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U427" s="19" t="s">
        <v>106</v>
      </c>
    </row>
    <row r="428" s="2" customFormat="1">
      <c r="A428" s="41"/>
      <c r="B428" s="42"/>
      <c r="C428" s="43"/>
      <c r="D428" s="224" t="s">
        <v>185</v>
      </c>
      <c r="E428" s="43"/>
      <c r="F428" s="256" t="s">
        <v>204</v>
      </c>
      <c r="G428" s="43"/>
      <c r="H428" s="257">
        <v>0</v>
      </c>
      <c r="I428" s="43"/>
      <c r="J428" s="43"/>
      <c r="K428" s="43"/>
      <c r="L428" s="47"/>
      <c r="M428" s="220"/>
      <c r="N428" s="221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U428" s="19" t="s">
        <v>106</v>
      </c>
    </row>
    <row r="429" s="2" customFormat="1">
      <c r="A429" s="41"/>
      <c r="B429" s="42"/>
      <c r="C429" s="43"/>
      <c r="D429" s="224" t="s">
        <v>185</v>
      </c>
      <c r="E429" s="43"/>
      <c r="F429" s="256" t="s">
        <v>205</v>
      </c>
      <c r="G429" s="43"/>
      <c r="H429" s="257">
        <v>23.149999999999999</v>
      </c>
      <c r="I429" s="43"/>
      <c r="J429" s="43"/>
      <c r="K429" s="43"/>
      <c r="L429" s="47"/>
      <c r="M429" s="220"/>
      <c r="N429" s="221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U429" s="19" t="s">
        <v>106</v>
      </c>
    </row>
    <row r="430" s="2" customFormat="1">
      <c r="A430" s="41"/>
      <c r="B430" s="42"/>
      <c r="C430" s="43"/>
      <c r="D430" s="224" t="s">
        <v>185</v>
      </c>
      <c r="E430" s="43"/>
      <c r="F430" s="256" t="s">
        <v>175</v>
      </c>
      <c r="G430" s="43"/>
      <c r="H430" s="257">
        <v>23.149999999999999</v>
      </c>
      <c r="I430" s="43"/>
      <c r="J430" s="43"/>
      <c r="K430" s="43"/>
      <c r="L430" s="47"/>
      <c r="M430" s="220"/>
      <c r="N430" s="221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U430" s="19" t="s">
        <v>106</v>
      </c>
    </row>
    <row r="431" s="2" customFormat="1">
      <c r="A431" s="41"/>
      <c r="B431" s="42"/>
      <c r="C431" s="43"/>
      <c r="D431" s="224" t="s">
        <v>185</v>
      </c>
      <c r="E431" s="43"/>
      <c r="F431" s="255" t="s">
        <v>189</v>
      </c>
      <c r="G431" s="43"/>
      <c r="H431" s="43"/>
      <c r="I431" s="43"/>
      <c r="J431" s="43"/>
      <c r="K431" s="43"/>
      <c r="L431" s="47"/>
      <c r="M431" s="220"/>
      <c r="N431" s="221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U431" s="19" t="s">
        <v>106</v>
      </c>
    </row>
    <row r="432" s="2" customFormat="1">
      <c r="A432" s="41"/>
      <c r="B432" s="42"/>
      <c r="C432" s="43"/>
      <c r="D432" s="224" t="s">
        <v>185</v>
      </c>
      <c r="E432" s="43"/>
      <c r="F432" s="256" t="s">
        <v>172</v>
      </c>
      <c r="G432" s="43"/>
      <c r="H432" s="257">
        <v>0</v>
      </c>
      <c r="I432" s="43"/>
      <c r="J432" s="43"/>
      <c r="K432" s="43"/>
      <c r="L432" s="47"/>
      <c r="M432" s="220"/>
      <c r="N432" s="221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U432" s="19" t="s">
        <v>106</v>
      </c>
    </row>
    <row r="433" s="2" customFormat="1">
      <c r="A433" s="41"/>
      <c r="B433" s="42"/>
      <c r="C433" s="43"/>
      <c r="D433" s="224" t="s">
        <v>185</v>
      </c>
      <c r="E433" s="43"/>
      <c r="F433" s="256" t="s">
        <v>190</v>
      </c>
      <c r="G433" s="43"/>
      <c r="H433" s="257">
        <v>0</v>
      </c>
      <c r="I433" s="43"/>
      <c r="J433" s="43"/>
      <c r="K433" s="43"/>
      <c r="L433" s="47"/>
      <c r="M433" s="220"/>
      <c r="N433" s="221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U433" s="19" t="s">
        <v>106</v>
      </c>
    </row>
    <row r="434" s="2" customFormat="1">
      <c r="A434" s="41"/>
      <c r="B434" s="42"/>
      <c r="C434" s="43"/>
      <c r="D434" s="224" t="s">
        <v>185</v>
      </c>
      <c r="E434" s="43"/>
      <c r="F434" s="256" t="s">
        <v>191</v>
      </c>
      <c r="G434" s="43"/>
      <c r="H434" s="257">
        <v>10.94</v>
      </c>
      <c r="I434" s="43"/>
      <c r="J434" s="43"/>
      <c r="K434" s="43"/>
      <c r="L434" s="47"/>
      <c r="M434" s="220"/>
      <c r="N434" s="221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U434" s="19" t="s">
        <v>106</v>
      </c>
    </row>
    <row r="435" s="2" customFormat="1">
      <c r="A435" s="41"/>
      <c r="B435" s="42"/>
      <c r="C435" s="43"/>
      <c r="D435" s="224" t="s">
        <v>185</v>
      </c>
      <c r="E435" s="43"/>
      <c r="F435" s="256" t="s">
        <v>175</v>
      </c>
      <c r="G435" s="43"/>
      <c r="H435" s="257">
        <v>10.94</v>
      </c>
      <c r="I435" s="43"/>
      <c r="J435" s="43"/>
      <c r="K435" s="43"/>
      <c r="L435" s="47"/>
      <c r="M435" s="220"/>
      <c r="N435" s="221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U435" s="19" t="s">
        <v>106</v>
      </c>
    </row>
    <row r="436" s="12" customFormat="1" ht="22.8" customHeight="1">
      <c r="A436" s="12"/>
      <c r="B436" s="188"/>
      <c r="C436" s="189"/>
      <c r="D436" s="190" t="s">
        <v>74</v>
      </c>
      <c r="E436" s="202" t="s">
        <v>359</v>
      </c>
      <c r="F436" s="202" t="s">
        <v>360</v>
      </c>
      <c r="G436" s="189"/>
      <c r="H436" s="189"/>
      <c r="I436" s="192"/>
      <c r="J436" s="203">
        <f>BK436</f>
        <v>0</v>
      </c>
      <c r="K436" s="189"/>
      <c r="L436" s="194"/>
      <c r="M436" s="195"/>
      <c r="N436" s="196"/>
      <c r="O436" s="196"/>
      <c r="P436" s="197">
        <f>SUM(P437:P451)</f>
        <v>0</v>
      </c>
      <c r="Q436" s="196"/>
      <c r="R436" s="197">
        <f>SUM(R437:R451)</f>
        <v>0</v>
      </c>
      <c r="S436" s="196"/>
      <c r="T436" s="198">
        <f>SUM(T437:T451)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99" t="s">
        <v>83</v>
      </c>
      <c r="AT436" s="200" t="s">
        <v>74</v>
      </c>
      <c r="AU436" s="200" t="s">
        <v>83</v>
      </c>
      <c r="AY436" s="199" t="s">
        <v>161</v>
      </c>
      <c r="BK436" s="201">
        <f>SUM(BK437:BK451)</f>
        <v>0</v>
      </c>
    </row>
    <row r="437" s="2" customFormat="1" ht="44.25" customHeight="1">
      <c r="A437" s="41"/>
      <c r="B437" s="42"/>
      <c r="C437" s="204" t="s">
        <v>361</v>
      </c>
      <c r="D437" s="204" t="s">
        <v>163</v>
      </c>
      <c r="E437" s="205" t="s">
        <v>362</v>
      </c>
      <c r="F437" s="206" t="s">
        <v>363</v>
      </c>
      <c r="G437" s="207" t="s">
        <v>364</v>
      </c>
      <c r="H437" s="208">
        <v>40.991</v>
      </c>
      <c r="I437" s="209"/>
      <c r="J437" s="210">
        <f>ROUND(I437*H437,2)</f>
        <v>0</v>
      </c>
      <c r="K437" s="206" t="s">
        <v>166</v>
      </c>
      <c r="L437" s="47"/>
      <c r="M437" s="211" t="s">
        <v>21</v>
      </c>
      <c r="N437" s="212" t="s">
        <v>47</v>
      </c>
      <c r="O437" s="87"/>
      <c r="P437" s="213">
        <f>O437*H437</f>
        <v>0</v>
      </c>
      <c r="Q437" s="213">
        <v>0</v>
      </c>
      <c r="R437" s="213">
        <f>Q437*H437</f>
        <v>0</v>
      </c>
      <c r="S437" s="213">
        <v>0</v>
      </c>
      <c r="T437" s="214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5" t="s">
        <v>167</v>
      </c>
      <c r="AT437" s="215" t="s">
        <v>163</v>
      </c>
      <c r="AU437" s="215" t="s">
        <v>106</v>
      </c>
      <c r="AY437" s="19" t="s">
        <v>161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9" t="s">
        <v>106</v>
      </c>
      <c r="BK437" s="216">
        <f>ROUND(I437*H437,2)</f>
        <v>0</v>
      </c>
      <c r="BL437" s="19" t="s">
        <v>167</v>
      </c>
      <c r="BM437" s="215" t="s">
        <v>365</v>
      </c>
    </row>
    <row r="438" s="2" customFormat="1">
      <c r="A438" s="41"/>
      <c r="B438" s="42"/>
      <c r="C438" s="43"/>
      <c r="D438" s="217" t="s">
        <v>169</v>
      </c>
      <c r="E438" s="43"/>
      <c r="F438" s="218" t="s">
        <v>366</v>
      </c>
      <c r="G438" s="43"/>
      <c r="H438" s="43"/>
      <c r="I438" s="219"/>
      <c r="J438" s="43"/>
      <c r="K438" s="43"/>
      <c r="L438" s="47"/>
      <c r="M438" s="220"/>
      <c r="N438" s="221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19" t="s">
        <v>169</v>
      </c>
      <c r="AU438" s="19" t="s">
        <v>106</v>
      </c>
    </row>
    <row r="439" s="2" customFormat="1" ht="33" customHeight="1">
      <c r="A439" s="41"/>
      <c r="B439" s="42"/>
      <c r="C439" s="204" t="s">
        <v>367</v>
      </c>
      <c r="D439" s="204" t="s">
        <v>163</v>
      </c>
      <c r="E439" s="205" t="s">
        <v>368</v>
      </c>
      <c r="F439" s="206" t="s">
        <v>369</v>
      </c>
      <c r="G439" s="207" t="s">
        <v>364</v>
      </c>
      <c r="H439" s="208">
        <v>40.991</v>
      </c>
      <c r="I439" s="209"/>
      <c r="J439" s="210">
        <f>ROUND(I439*H439,2)</f>
        <v>0</v>
      </c>
      <c r="K439" s="206" t="s">
        <v>166</v>
      </c>
      <c r="L439" s="47"/>
      <c r="M439" s="211" t="s">
        <v>21</v>
      </c>
      <c r="N439" s="212" t="s">
        <v>47</v>
      </c>
      <c r="O439" s="87"/>
      <c r="P439" s="213">
        <f>O439*H439</f>
        <v>0</v>
      </c>
      <c r="Q439" s="213">
        <v>0</v>
      </c>
      <c r="R439" s="213">
        <f>Q439*H439</f>
        <v>0</v>
      </c>
      <c r="S439" s="213">
        <v>0</v>
      </c>
      <c r="T439" s="214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5" t="s">
        <v>167</v>
      </c>
      <c r="AT439" s="215" t="s">
        <v>163</v>
      </c>
      <c r="AU439" s="215" t="s">
        <v>106</v>
      </c>
      <c r="AY439" s="19" t="s">
        <v>161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9" t="s">
        <v>106</v>
      </c>
      <c r="BK439" s="216">
        <f>ROUND(I439*H439,2)</f>
        <v>0</v>
      </c>
      <c r="BL439" s="19" t="s">
        <v>167</v>
      </c>
      <c r="BM439" s="215" t="s">
        <v>370</v>
      </c>
    </row>
    <row r="440" s="2" customFormat="1">
      <c r="A440" s="41"/>
      <c r="B440" s="42"/>
      <c r="C440" s="43"/>
      <c r="D440" s="217" t="s">
        <v>169</v>
      </c>
      <c r="E440" s="43"/>
      <c r="F440" s="218" t="s">
        <v>371</v>
      </c>
      <c r="G440" s="43"/>
      <c r="H440" s="43"/>
      <c r="I440" s="219"/>
      <c r="J440" s="43"/>
      <c r="K440" s="43"/>
      <c r="L440" s="47"/>
      <c r="M440" s="220"/>
      <c r="N440" s="221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19" t="s">
        <v>169</v>
      </c>
      <c r="AU440" s="19" t="s">
        <v>106</v>
      </c>
    </row>
    <row r="441" s="2" customFormat="1" ht="44.25" customHeight="1">
      <c r="A441" s="41"/>
      <c r="B441" s="42"/>
      <c r="C441" s="204" t="s">
        <v>372</v>
      </c>
      <c r="D441" s="204" t="s">
        <v>163</v>
      </c>
      <c r="E441" s="205" t="s">
        <v>373</v>
      </c>
      <c r="F441" s="206" t="s">
        <v>374</v>
      </c>
      <c r="G441" s="207" t="s">
        <v>364</v>
      </c>
      <c r="H441" s="208">
        <v>778.82899999999995</v>
      </c>
      <c r="I441" s="209"/>
      <c r="J441" s="210">
        <f>ROUND(I441*H441,2)</f>
        <v>0</v>
      </c>
      <c r="K441" s="206" t="s">
        <v>166</v>
      </c>
      <c r="L441" s="47"/>
      <c r="M441" s="211" t="s">
        <v>21</v>
      </c>
      <c r="N441" s="212" t="s">
        <v>47</v>
      </c>
      <c r="O441" s="87"/>
      <c r="P441" s="213">
        <f>O441*H441</f>
        <v>0</v>
      </c>
      <c r="Q441" s="213">
        <v>0</v>
      </c>
      <c r="R441" s="213">
        <f>Q441*H441</f>
        <v>0</v>
      </c>
      <c r="S441" s="213">
        <v>0</v>
      </c>
      <c r="T441" s="214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5" t="s">
        <v>167</v>
      </c>
      <c r="AT441" s="215" t="s">
        <v>163</v>
      </c>
      <c r="AU441" s="215" t="s">
        <v>106</v>
      </c>
      <c r="AY441" s="19" t="s">
        <v>161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9" t="s">
        <v>106</v>
      </c>
      <c r="BK441" s="216">
        <f>ROUND(I441*H441,2)</f>
        <v>0</v>
      </c>
      <c r="BL441" s="19" t="s">
        <v>167</v>
      </c>
      <c r="BM441" s="215" t="s">
        <v>375</v>
      </c>
    </row>
    <row r="442" s="2" customFormat="1">
      <c r="A442" s="41"/>
      <c r="B442" s="42"/>
      <c r="C442" s="43"/>
      <c r="D442" s="217" t="s">
        <v>169</v>
      </c>
      <c r="E442" s="43"/>
      <c r="F442" s="218" t="s">
        <v>376</v>
      </c>
      <c r="G442" s="43"/>
      <c r="H442" s="43"/>
      <c r="I442" s="219"/>
      <c r="J442" s="43"/>
      <c r="K442" s="43"/>
      <c r="L442" s="47"/>
      <c r="M442" s="220"/>
      <c r="N442" s="221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19" t="s">
        <v>169</v>
      </c>
      <c r="AU442" s="19" t="s">
        <v>106</v>
      </c>
    </row>
    <row r="443" s="14" customFormat="1">
      <c r="A443" s="14"/>
      <c r="B443" s="233"/>
      <c r="C443" s="234"/>
      <c r="D443" s="224" t="s">
        <v>171</v>
      </c>
      <c r="E443" s="234"/>
      <c r="F443" s="236" t="s">
        <v>377</v>
      </c>
      <c r="G443" s="234"/>
      <c r="H443" s="237">
        <v>778.82899999999995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3" t="s">
        <v>171</v>
      </c>
      <c r="AU443" s="243" t="s">
        <v>106</v>
      </c>
      <c r="AV443" s="14" t="s">
        <v>106</v>
      </c>
      <c r="AW443" s="14" t="s">
        <v>4</v>
      </c>
      <c r="AX443" s="14" t="s">
        <v>83</v>
      </c>
      <c r="AY443" s="243" t="s">
        <v>161</v>
      </c>
    </row>
    <row r="444" s="2" customFormat="1" ht="44.25" customHeight="1">
      <c r="A444" s="41"/>
      <c r="B444" s="42"/>
      <c r="C444" s="204" t="s">
        <v>378</v>
      </c>
      <c r="D444" s="204" t="s">
        <v>163</v>
      </c>
      <c r="E444" s="205" t="s">
        <v>379</v>
      </c>
      <c r="F444" s="206" t="s">
        <v>380</v>
      </c>
      <c r="G444" s="207" t="s">
        <v>364</v>
      </c>
      <c r="H444" s="208">
        <v>3.5259999999999998</v>
      </c>
      <c r="I444" s="209"/>
      <c r="J444" s="210">
        <f>ROUND(I444*H444,2)</f>
        <v>0</v>
      </c>
      <c r="K444" s="206" t="s">
        <v>166</v>
      </c>
      <c r="L444" s="47"/>
      <c r="M444" s="211" t="s">
        <v>21</v>
      </c>
      <c r="N444" s="212" t="s">
        <v>47</v>
      </c>
      <c r="O444" s="87"/>
      <c r="P444" s="213">
        <f>O444*H444</f>
        <v>0</v>
      </c>
      <c r="Q444" s="213">
        <v>0</v>
      </c>
      <c r="R444" s="213">
        <f>Q444*H444</f>
        <v>0</v>
      </c>
      <c r="S444" s="213">
        <v>0</v>
      </c>
      <c r="T444" s="214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5" t="s">
        <v>167</v>
      </c>
      <c r="AT444" s="215" t="s">
        <v>163</v>
      </c>
      <c r="AU444" s="215" t="s">
        <v>106</v>
      </c>
      <c r="AY444" s="19" t="s">
        <v>161</v>
      </c>
      <c r="BE444" s="216">
        <f>IF(N444="základní",J444,0)</f>
        <v>0</v>
      </c>
      <c r="BF444" s="216">
        <f>IF(N444="snížená",J444,0)</f>
        <v>0</v>
      </c>
      <c r="BG444" s="216">
        <f>IF(N444="zákl. přenesená",J444,0)</f>
        <v>0</v>
      </c>
      <c r="BH444" s="216">
        <f>IF(N444="sníž. přenesená",J444,0)</f>
        <v>0</v>
      </c>
      <c r="BI444" s="216">
        <f>IF(N444="nulová",J444,0)</f>
        <v>0</v>
      </c>
      <c r="BJ444" s="19" t="s">
        <v>106</v>
      </c>
      <c r="BK444" s="216">
        <f>ROUND(I444*H444,2)</f>
        <v>0</v>
      </c>
      <c r="BL444" s="19" t="s">
        <v>167</v>
      </c>
      <c r="BM444" s="215" t="s">
        <v>381</v>
      </c>
    </row>
    <row r="445" s="2" customFormat="1">
      <c r="A445" s="41"/>
      <c r="B445" s="42"/>
      <c r="C445" s="43"/>
      <c r="D445" s="217" t="s">
        <v>169</v>
      </c>
      <c r="E445" s="43"/>
      <c r="F445" s="218" t="s">
        <v>382</v>
      </c>
      <c r="G445" s="43"/>
      <c r="H445" s="43"/>
      <c r="I445" s="219"/>
      <c r="J445" s="43"/>
      <c r="K445" s="43"/>
      <c r="L445" s="47"/>
      <c r="M445" s="220"/>
      <c r="N445" s="221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19" t="s">
        <v>169</v>
      </c>
      <c r="AU445" s="19" t="s">
        <v>106</v>
      </c>
    </row>
    <row r="446" s="2" customFormat="1" ht="55.5" customHeight="1">
      <c r="A446" s="41"/>
      <c r="B446" s="42"/>
      <c r="C446" s="204" t="s">
        <v>383</v>
      </c>
      <c r="D446" s="204" t="s">
        <v>163</v>
      </c>
      <c r="E446" s="205" t="s">
        <v>384</v>
      </c>
      <c r="F446" s="206" t="s">
        <v>385</v>
      </c>
      <c r="G446" s="207" t="s">
        <v>364</v>
      </c>
      <c r="H446" s="208">
        <v>23.481999999999999</v>
      </c>
      <c r="I446" s="209"/>
      <c r="J446" s="210">
        <f>ROUND(I446*H446,2)</f>
        <v>0</v>
      </c>
      <c r="K446" s="206" t="s">
        <v>166</v>
      </c>
      <c r="L446" s="47"/>
      <c r="M446" s="211" t="s">
        <v>21</v>
      </c>
      <c r="N446" s="212" t="s">
        <v>47</v>
      </c>
      <c r="O446" s="87"/>
      <c r="P446" s="213">
        <f>O446*H446</f>
        <v>0</v>
      </c>
      <c r="Q446" s="213">
        <v>0</v>
      </c>
      <c r="R446" s="213">
        <f>Q446*H446</f>
        <v>0</v>
      </c>
      <c r="S446" s="213">
        <v>0</v>
      </c>
      <c r="T446" s="214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5" t="s">
        <v>167</v>
      </c>
      <c r="AT446" s="215" t="s">
        <v>163</v>
      </c>
      <c r="AU446" s="215" t="s">
        <v>106</v>
      </c>
      <c r="AY446" s="19" t="s">
        <v>161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19" t="s">
        <v>106</v>
      </c>
      <c r="BK446" s="216">
        <f>ROUND(I446*H446,2)</f>
        <v>0</v>
      </c>
      <c r="BL446" s="19" t="s">
        <v>167</v>
      </c>
      <c r="BM446" s="215" t="s">
        <v>386</v>
      </c>
    </row>
    <row r="447" s="2" customFormat="1">
      <c r="A447" s="41"/>
      <c r="B447" s="42"/>
      <c r="C447" s="43"/>
      <c r="D447" s="217" t="s">
        <v>169</v>
      </c>
      <c r="E447" s="43"/>
      <c r="F447" s="218" t="s">
        <v>387</v>
      </c>
      <c r="G447" s="43"/>
      <c r="H447" s="43"/>
      <c r="I447" s="219"/>
      <c r="J447" s="43"/>
      <c r="K447" s="43"/>
      <c r="L447" s="47"/>
      <c r="M447" s="220"/>
      <c r="N447" s="221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19" t="s">
        <v>169</v>
      </c>
      <c r="AU447" s="19" t="s">
        <v>106</v>
      </c>
    </row>
    <row r="448" s="2" customFormat="1" ht="49.05" customHeight="1">
      <c r="A448" s="41"/>
      <c r="B448" s="42"/>
      <c r="C448" s="204" t="s">
        <v>388</v>
      </c>
      <c r="D448" s="204" t="s">
        <v>163</v>
      </c>
      <c r="E448" s="205" t="s">
        <v>389</v>
      </c>
      <c r="F448" s="206" t="s">
        <v>390</v>
      </c>
      <c r="G448" s="207" t="s">
        <v>364</v>
      </c>
      <c r="H448" s="208">
        <v>0.81399999999999995</v>
      </c>
      <c r="I448" s="209"/>
      <c r="J448" s="210">
        <f>ROUND(I448*H448,2)</f>
        <v>0</v>
      </c>
      <c r="K448" s="206" t="s">
        <v>166</v>
      </c>
      <c r="L448" s="47"/>
      <c r="M448" s="211" t="s">
        <v>21</v>
      </c>
      <c r="N448" s="212" t="s">
        <v>47</v>
      </c>
      <c r="O448" s="87"/>
      <c r="P448" s="213">
        <f>O448*H448</f>
        <v>0</v>
      </c>
      <c r="Q448" s="213">
        <v>0</v>
      </c>
      <c r="R448" s="213">
        <f>Q448*H448</f>
        <v>0</v>
      </c>
      <c r="S448" s="213">
        <v>0</v>
      </c>
      <c r="T448" s="214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5" t="s">
        <v>167</v>
      </c>
      <c r="AT448" s="215" t="s">
        <v>163</v>
      </c>
      <c r="AU448" s="215" t="s">
        <v>106</v>
      </c>
      <c r="AY448" s="19" t="s">
        <v>161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9" t="s">
        <v>106</v>
      </c>
      <c r="BK448" s="216">
        <f>ROUND(I448*H448,2)</f>
        <v>0</v>
      </c>
      <c r="BL448" s="19" t="s">
        <v>167</v>
      </c>
      <c r="BM448" s="215" t="s">
        <v>391</v>
      </c>
    </row>
    <row r="449" s="2" customFormat="1">
      <c r="A449" s="41"/>
      <c r="B449" s="42"/>
      <c r="C449" s="43"/>
      <c r="D449" s="217" t="s">
        <v>169</v>
      </c>
      <c r="E449" s="43"/>
      <c r="F449" s="218" t="s">
        <v>392</v>
      </c>
      <c r="G449" s="43"/>
      <c r="H449" s="43"/>
      <c r="I449" s="219"/>
      <c r="J449" s="43"/>
      <c r="K449" s="43"/>
      <c r="L449" s="47"/>
      <c r="M449" s="220"/>
      <c r="N449" s="221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19" t="s">
        <v>169</v>
      </c>
      <c r="AU449" s="19" t="s">
        <v>106</v>
      </c>
    </row>
    <row r="450" s="2" customFormat="1" ht="44.25" customHeight="1">
      <c r="A450" s="41"/>
      <c r="B450" s="42"/>
      <c r="C450" s="204" t="s">
        <v>393</v>
      </c>
      <c r="D450" s="204" t="s">
        <v>163</v>
      </c>
      <c r="E450" s="205" t="s">
        <v>394</v>
      </c>
      <c r="F450" s="206" t="s">
        <v>395</v>
      </c>
      <c r="G450" s="207" t="s">
        <v>364</v>
      </c>
      <c r="H450" s="208">
        <v>13.135</v>
      </c>
      <c r="I450" s="209"/>
      <c r="J450" s="210">
        <f>ROUND(I450*H450,2)</f>
        <v>0</v>
      </c>
      <c r="K450" s="206" t="s">
        <v>166</v>
      </c>
      <c r="L450" s="47"/>
      <c r="M450" s="211" t="s">
        <v>21</v>
      </c>
      <c r="N450" s="212" t="s">
        <v>47</v>
      </c>
      <c r="O450" s="87"/>
      <c r="P450" s="213">
        <f>O450*H450</f>
        <v>0</v>
      </c>
      <c r="Q450" s="213">
        <v>0</v>
      </c>
      <c r="R450" s="213">
        <f>Q450*H450</f>
        <v>0</v>
      </c>
      <c r="S450" s="213">
        <v>0</v>
      </c>
      <c r="T450" s="214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5" t="s">
        <v>167</v>
      </c>
      <c r="AT450" s="215" t="s">
        <v>163</v>
      </c>
      <c r="AU450" s="215" t="s">
        <v>106</v>
      </c>
      <c r="AY450" s="19" t="s">
        <v>161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9" t="s">
        <v>106</v>
      </c>
      <c r="BK450" s="216">
        <f>ROUND(I450*H450,2)</f>
        <v>0</v>
      </c>
      <c r="BL450" s="19" t="s">
        <v>167</v>
      </c>
      <c r="BM450" s="215" t="s">
        <v>396</v>
      </c>
    </row>
    <row r="451" s="2" customFormat="1">
      <c r="A451" s="41"/>
      <c r="B451" s="42"/>
      <c r="C451" s="43"/>
      <c r="D451" s="217" t="s">
        <v>169</v>
      </c>
      <c r="E451" s="43"/>
      <c r="F451" s="218" t="s">
        <v>397</v>
      </c>
      <c r="G451" s="43"/>
      <c r="H451" s="43"/>
      <c r="I451" s="219"/>
      <c r="J451" s="43"/>
      <c r="K451" s="43"/>
      <c r="L451" s="47"/>
      <c r="M451" s="220"/>
      <c r="N451" s="221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19" t="s">
        <v>169</v>
      </c>
      <c r="AU451" s="19" t="s">
        <v>106</v>
      </c>
    </row>
    <row r="452" s="12" customFormat="1" ht="22.8" customHeight="1">
      <c r="A452" s="12"/>
      <c r="B452" s="188"/>
      <c r="C452" s="189"/>
      <c r="D452" s="190" t="s">
        <v>74</v>
      </c>
      <c r="E452" s="202" t="s">
        <v>398</v>
      </c>
      <c r="F452" s="202" t="s">
        <v>399</v>
      </c>
      <c r="G452" s="189"/>
      <c r="H452" s="189"/>
      <c r="I452" s="192"/>
      <c r="J452" s="203">
        <f>BK452</f>
        <v>0</v>
      </c>
      <c r="K452" s="189"/>
      <c r="L452" s="194"/>
      <c r="M452" s="195"/>
      <c r="N452" s="196"/>
      <c r="O452" s="196"/>
      <c r="P452" s="197">
        <f>SUM(P453:P454)</f>
        <v>0</v>
      </c>
      <c r="Q452" s="196"/>
      <c r="R452" s="197">
        <f>SUM(R453:R454)</f>
        <v>0</v>
      </c>
      <c r="S452" s="196"/>
      <c r="T452" s="198">
        <f>SUM(T453:T454)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99" t="s">
        <v>83</v>
      </c>
      <c r="AT452" s="200" t="s">
        <v>74</v>
      </c>
      <c r="AU452" s="200" t="s">
        <v>83</v>
      </c>
      <c r="AY452" s="199" t="s">
        <v>161</v>
      </c>
      <c r="BK452" s="201">
        <f>SUM(BK453:BK454)</f>
        <v>0</v>
      </c>
    </row>
    <row r="453" s="2" customFormat="1" ht="62.7" customHeight="1">
      <c r="A453" s="41"/>
      <c r="B453" s="42"/>
      <c r="C453" s="204" t="s">
        <v>400</v>
      </c>
      <c r="D453" s="204" t="s">
        <v>163</v>
      </c>
      <c r="E453" s="205" t="s">
        <v>401</v>
      </c>
      <c r="F453" s="206" t="s">
        <v>402</v>
      </c>
      <c r="G453" s="207" t="s">
        <v>364</v>
      </c>
      <c r="H453" s="208">
        <v>10.098000000000001</v>
      </c>
      <c r="I453" s="209"/>
      <c r="J453" s="210">
        <f>ROUND(I453*H453,2)</f>
        <v>0</v>
      </c>
      <c r="K453" s="206" t="s">
        <v>166</v>
      </c>
      <c r="L453" s="47"/>
      <c r="M453" s="211" t="s">
        <v>21</v>
      </c>
      <c r="N453" s="212" t="s">
        <v>47</v>
      </c>
      <c r="O453" s="87"/>
      <c r="P453" s="213">
        <f>O453*H453</f>
        <v>0</v>
      </c>
      <c r="Q453" s="213">
        <v>0</v>
      </c>
      <c r="R453" s="213">
        <f>Q453*H453</f>
        <v>0</v>
      </c>
      <c r="S453" s="213">
        <v>0</v>
      </c>
      <c r="T453" s="214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5" t="s">
        <v>167</v>
      </c>
      <c r="AT453" s="215" t="s">
        <v>163</v>
      </c>
      <c r="AU453" s="215" t="s">
        <v>106</v>
      </c>
      <c r="AY453" s="19" t="s">
        <v>161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9" t="s">
        <v>106</v>
      </c>
      <c r="BK453" s="216">
        <f>ROUND(I453*H453,2)</f>
        <v>0</v>
      </c>
      <c r="BL453" s="19" t="s">
        <v>167</v>
      </c>
      <c r="BM453" s="215" t="s">
        <v>403</v>
      </c>
    </row>
    <row r="454" s="2" customFormat="1">
      <c r="A454" s="41"/>
      <c r="B454" s="42"/>
      <c r="C454" s="43"/>
      <c r="D454" s="217" t="s">
        <v>169</v>
      </c>
      <c r="E454" s="43"/>
      <c r="F454" s="218" t="s">
        <v>404</v>
      </c>
      <c r="G454" s="43"/>
      <c r="H454" s="43"/>
      <c r="I454" s="219"/>
      <c r="J454" s="43"/>
      <c r="K454" s="43"/>
      <c r="L454" s="47"/>
      <c r="M454" s="220"/>
      <c r="N454" s="221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19" t="s">
        <v>169</v>
      </c>
      <c r="AU454" s="19" t="s">
        <v>106</v>
      </c>
    </row>
    <row r="455" s="12" customFormat="1" ht="25.92" customHeight="1">
      <c r="A455" s="12"/>
      <c r="B455" s="188"/>
      <c r="C455" s="189"/>
      <c r="D455" s="190" t="s">
        <v>74</v>
      </c>
      <c r="E455" s="191" t="s">
        <v>405</v>
      </c>
      <c r="F455" s="191" t="s">
        <v>406</v>
      </c>
      <c r="G455" s="189"/>
      <c r="H455" s="189"/>
      <c r="I455" s="192"/>
      <c r="J455" s="193">
        <f>BK455</f>
        <v>0</v>
      </c>
      <c r="K455" s="189"/>
      <c r="L455" s="194"/>
      <c r="M455" s="195"/>
      <c r="N455" s="196"/>
      <c r="O455" s="196"/>
      <c r="P455" s="197">
        <f>P456+P862+P948+P964+P981+P1073</f>
        <v>0</v>
      </c>
      <c r="Q455" s="196"/>
      <c r="R455" s="197">
        <f>R456+R862+R948+R964+R981+R1073</f>
        <v>2.2705951200000003</v>
      </c>
      <c r="S455" s="196"/>
      <c r="T455" s="198">
        <f>T456+T862+T948+T964+T981+T1073</f>
        <v>17.508570579999997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199" t="s">
        <v>106</v>
      </c>
      <c r="AT455" s="200" t="s">
        <v>74</v>
      </c>
      <c r="AU455" s="200" t="s">
        <v>75</v>
      </c>
      <c r="AY455" s="199" t="s">
        <v>161</v>
      </c>
      <c r="BK455" s="201">
        <f>BK456+BK862+BK948+BK964+BK981+BK1073</f>
        <v>0</v>
      </c>
    </row>
    <row r="456" s="12" customFormat="1" ht="22.8" customHeight="1">
      <c r="A456" s="12"/>
      <c r="B456" s="188"/>
      <c r="C456" s="189"/>
      <c r="D456" s="190" t="s">
        <v>74</v>
      </c>
      <c r="E456" s="202" t="s">
        <v>407</v>
      </c>
      <c r="F456" s="202" t="s">
        <v>408</v>
      </c>
      <c r="G456" s="189"/>
      <c r="H456" s="189"/>
      <c r="I456" s="192"/>
      <c r="J456" s="203">
        <f>BK456</f>
        <v>0</v>
      </c>
      <c r="K456" s="189"/>
      <c r="L456" s="194"/>
      <c r="M456" s="195"/>
      <c r="N456" s="196"/>
      <c r="O456" s="196"/>
      <c r="P456" s="197">
        <f>SUM(P457:P861)</f>
        <v>0</v>
      </c>
      <c r="Q456" s="196"/>
      <c r="R456" s="197">
        <f>SUM(R457:R861)</f>
        <v>1.2373771000000002</v>
      </c>
      <c r="S456" s="196"/>
      <c r="T456" s="198">
        <f>SUM(T457:T861)</f>
        <v>14.6988497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99" t="s">
        <v>106</v>
      </c>
      <c r="AT456" s="200" t="s">
        <v>74</v>
      </c>
      <c r="AU456" s="200" t="s">
        <v>83</v>
      </c>
      <c r="AY456" s="199" t="s">
        <v>161</v>
      </c>
      <c r="BK456" s="201">
        <f>SUM(BK457:BK861)</f>
        <v>0</v>
      </c>
    </row>
    <row r="457" s="2" customFormat="1" ht="37.8" customHeight="1">
      <c r="A457" s="41"/>
      <c r="B457" s="42"/>
      <c r="C457" s="204" t="s">
        <v>409</v>
      </c>
      <c r="D457" s="204" t="s">
        <v>163</v>
      </c>
      <c r="E457" s="205" t="s">
        <v>410</v>
      </c>
      <c r="F457" s="206" t="s">
        <v>411</v>
      </c>
      <c r="G457" s="207" t="s">
        <v>92</v>
      </c>
      <c r="H457" s="208">
        <v>104.664</v>
      </c>
      <c r="I457" s="209"/>
      <c r="J457" s="210">
        <f>ROUND(I457*H457,2)</f>
        <v>0</v>
      </c>
      <c r="K457" s="206" t="s">
        <v>166</v>
      </c>
      <c r="L457" s="47"/>
      <c r="M457" s="211" t="s">
        <v>21</v>
      </c>
      <c r="N457" s="212" t="s">
        <v>47</v>
      </c>
      <c r="O457" s="87"/>
      <c r="P457" s="213">
        <f>O457*H457</f>
        <v>0</v>
      </c>
      <c r="Q457" s="213">
        <v>0</v>
      </c>
      <c r="R457" s="213">
        <f>Q457*H457</f>
        <v>0</v>
      </c>
      <c r="S457" s="213">
        <v>0.002</v>
      </c>
      <c r="T457" s="214">
        <f>S457*H457</f>
        <v>0.20932800000000001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5" t="s">
        <v>278</v>
      </c>
      <c r="AT457" s="215" t="s">
        <v>163</v>
      </c>
      <c r="AU457" s="215" t="s">
        <v>106</v>
      </c>
      <c r="AY457" s="19" t="s">
        <v>161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9" t="s">
        <v>106</v>
      </c>
      <c r="BK457" s="216">
        <f>ROUND(I457*H457,2)</f>
        <v>0</v>
      </c>
      <c r="BL457" s="19" t="s">
        <v>278</v>
      </c>
      <c r="BM457" s="215" t="s">
        <v>412</v>
      </c>
    </row>
    <row r="458" s="2" customFormat="1">
      <c r="A458" s="41"/>
      <c r="B458" s="42"/>
      <c r="C458" s="43"/>
      <c r="D458" s="217" t="s">
        <v>169</v>
      </c>
      <c r="E458" s="43"/>
      <c r="F458" s="218" t="s">
        <v>413</v>
      </c>
      <c r="G458" s="43"/>
      <c r="H458" s="43"/>
      <c r="I458" s="219"/>
      <c r="J458" s="43"/>
      <c r="K458" s="43"/>
      <c r="L458" s="47"/>
      <c r="M458" s="220"/>
      <c r="N458" s="221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19" t="s">
        <v>169</v>
      </c>
      <c r="AU458" s="19" t="s">
        <v>106</v>
      </c>
    </row>
    <row r="459" s="13" customFormat="1">
      <c r="A459" s="13"/>
      <c r="B459" s="222"/>
      <c r="C459" s="223"/>
      <c r="D459" s="224" t="s">
        <v>171</v>
      </c>
      <c r="E459" s="225" t="s">
        <v>21</v>
      </c>
      <c r="F459" s="226" t="s">
        <v>414</v>
      </c>
      <c r="G459" s="223"/>
      <c r="H459" s="225" t="s">
        <v>21</v>
      </c>
      <c r="I459" s="227"/>
      <c r="J459" s="223"/>
      <c r="K459" s="223"/>
      <c r="L459" s="228"/>
      <c r="M459" s="229"/>
      <c r="N459" s="230"/>
      <c r="O459" s="230"/>
      <c r="P459" s="230"/>
      <c r="Q459" s="230"/>
      <c r="R459" s="230"/>
      <c r="S459" s="230"/>
      <c r="T459" s="23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2" t="s">
        <v>171</v>
      </c>
      <c r="AU459" s="232" t="s">
        <v>106</v>
      </c>
      <c r="AV459" s="13" t="s">
        <v>83</v>
      </c>
      <c r="AW459" s="13" t="s">
        <v>36</v>
      </c>
      <c r="AX459" s="13" t="s">
        <v>75</v>
      </c>
      <c r="AY459" s="232" t="s">
        <v>161</v>
      </c>
    </row>
    <row r="460" s="14" customFormat="1">
      <c r="A460" s="14"/>
      <c r="B460" s="233"/>
      <c r="C460" s="234"/>
      <c r="D460" s="224" t="s">
        <v>171</v>
      </c>
      <c r="E460" s="235" t="s">
        <v>21</v>
      </c>
      <c r="F460" s="236" t="s">
        <v>415</v>
      </c>
      <c r="G460" s="234"/>
      <c r="H460" s="237">
        <v>52.207999999999998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3" t="s">
        <v>171</v>
      </c>
      <c r="AU460" s="243" t="s">
        <v>106</v>
      </c>
      <c r="AV460" s="14" t="s">
        <v>106</v>
      </c>
      <c r="AW460" s="14" t="s">
        <v>36</v>
      </c>
      <c r="AX460" s="14" t="s">
        <v>75</v>
      </c>
      <c r="AY460" s="243" t="s">
        <v>161</v>
      </c>
    </row>
    <row r="461" s="14" customFormat="1">
      <c r="A461" s="14"/>
      <c r="B461" s="233"/>
      <c r="C461" s="234"/>
      <c r="D461" s="224" t="s">
        <v>171</v>
      </c>
      <c r="E461" s="235" t="s">
        <v>21</v>
      </c>
      <c r="F461" s="236" t="s">
        <v>416</v>
      </c>
      <c r="G461" s="234"/>
      <c r="H461" s="237">
        <v>52.456000000000003</v>
      </c>
      <c r="I461" s="238"/>
      <c r="J461" s="234"/>
      <c r="K461" s="234"/>
      <c r="L461" s="239"/>
      <c r="M461" s="240"/>
      <c r="N461" s="241"/>
      <c r="O461" s="241"/>
      <c r="P461" s="241"/>
      <c r="Q461" s="241"/>
      <c r="R461" s="241"/>
      <c r="S461" s="241"/>
      <c r="T461" s="24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3" t="s">
        <v>171</v>
      </c>
      <c r="AU461" s="243" t="s">
        <v>106</v>
      </c>
      <c r="AV461" s="14" t="s">
        <v>106</v>
      </c>
      <c r="AW461" s="14" t="s">
        <v>36</v>
      </c>
      <c r="AX461" s="14" t="s">
        <v>75</v>
      </c>
      <c r="AY461" s="243" t="s">
        <v>161</v>
      </c>
    </row>
    <row r="462" s="15" customFormat="1">
      <c r="A462" s="15"/>
      <c r="B462" s="244"/>
      <c r="C462" s="245"/>
      <c r="D462" s="224" t="s">
        <v>171</v>
      </c>
      <c r="E462" s="246" t="s">
        <v>21</v>
      </c>
      <c r="F462" s="247" t="s">
        <v>175</v>
      </c>
      <c r="G462" s="245"/>
      <c r="H462" s="248">
        <v>104.664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4" t="s">
        <v>171</v>
      </c>
      <c r="AU462" s="254" t="s">
        <v>106</v>
      </c>
      <c r="AV462" s="15" t="s">
        <v>167</v>
      </c>
      <c r="AW462" s="15" t="s">
        <v>36</v>
      </c>
      <c r="AX462" s="15" t="s">
        <v>83</v>
      </c>
      <c r="AY462" s="254" t="s">
        <v>161</v>
      </c>
    </row>
    <row r="463" s="2" customFormat="1">
      <c r="A463" s="41"/>
      <c r="B463" s="42"/>
      <c r="C463" s="43"/>
      <c r="D463" s="224" t="s">
        <v>185</v>
      </c>
      <c r="E463" s="43"/>
      <c r="F463" s="255" t="s">
        <v>297</v>
      </c>
      <c r="G463" s="43"/>
      <c r="H463" s="43"/>
      <c r="I463" s="43"/>
      <c r="J463" s="43"/>
      <c r="K463" s="43"/>
      <c r="L463" s="47"/>
      <c r="M463" s="220"/>
      <c r="N463" s="221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U463" s="19" t="s">
        <v>106</v>
      </c>
    </row>
    <row r="464" s="2" customFormat="1">
      <c r="A464" s="41"/>
      <c r="B464" s="42"/>
      <c r="C464" s="43"/>
      <c r="D464" s="224" t="s">
        <v>185</v>
      </c>
      <c r="E464" s="43"/>
      <c r="F464" s="256" t="s">
        <v>172</v>
      </c>
      <c r="G464" s="43"/>
      <c r="H464" s="257">
        <v>0</v>
      </c>
      <c r="I464" s="43"/>
      <c r="J464" s="43"/>
      <c r="K464" s="43"/>
      <c r="L464" s="47"/>
      <c r="M464" s="220"/>
      <c r="N464" s="221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U464" s="19" t="s">
        <v>106</v>
      </c>
    </row>
    <row r="465" s="2" customFormat="1">
      <c r="A465" s="41"/>
      <c r="B465" s="42"/>
      <c r="C465" s="43"/>
      <c r="D465" s="224" t="s">
        <v>185</v>
      </c>
      <c r="E465" s="43"/>
      <c r="F465" s="256" t="s">
        <v>298</v>
      </c>
      <c r="G465" s="43"/>
      <c r="H465" s="257">
        <v>0</v>
      </c>
      <c r="I465" s="43"/>
      <c r="J465" s="43"/>
      <c r="K465" s="43"/>
      <c r="L465" s="47"/>
      <c r="M465" s="220"/>
      <c r="N465" s="221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U465" s="19" t="s">
        <v>106</v>
      </c>
    </row>
    <row r="466" s="2" customFormat="1">
      <c r="A466" s="41"/>
      <c r="B466" s="42"/>
      <c r="C466" s="43"/>
      <c r="D466" s="224" t="s">
        <v>185</v>
      </c>
      <c r="E466" s="43"/>
      <c r="F466" s="256" t="s">
        <v>299</v>
      </c>
      <c r="G466" s="43"/>
      <c r="H466" s="257">
        <v>26.103999999999999</v>
      </c>
      <c r="I466" s="43"/>
      <c r="J466" s="43"/>
      <c r="K466" s="43"/>
      <c r="L466" s="47"/>
      <c r="M466" s="220"/>
      <c r="N466" s="221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U466" s="19" t="s">
        <v>106</v>
      </c>
    </row>
    <row r="467" s="2" customFormat="1">
      <c r="A467" s="41"/>
      <c r="B467" s="42"/>
      <c r="C467" s="43"/>
      <c r="D467" s="224" t="s">
        <v>185</v>
      </c>
      <c r="E467" s="43"/>
      <c r="F467" s="256" t="s">
        <v>175</v>
      </c>
      <c r="G467" s="43"/>
      <c r="H467" s="257">
        <v>26.103999999999999</v>
      </c>
      <c r="I467" s="43"/>
      <c r="J467" s="43"/>
      <c r="K467" s="43"/>
      <c r="L467" s="47"/>
      <c r="M467" s="220"/>
      <c r="N467" s="221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U467" s="19" t="s">
        <v>106</v>
      </c>
    </row>
    <row r="468" s="2" customFormat="1">
      <c r="A468" s="41"/>
      <c r="B468" s="42"/>
      <c r="C468" s="43"/>
      <c r="D468" s="224" t="s">
        <v>185</v>
      </c>
      <c r="E468" s="43"/>
      <c r="F468" s="255" t="s">
        <v>300</v>
      </c>
      <c r="G468" s="43"/>
      <c r="H468" s="43"/>
      <c r="I468" s="43"/>
      <c r="J468" s="43"/>
      <c r="K468" s="43"/>
      <c r="L468" s="47"/>
      <c r="M468" s="220"/>
      <c r="N468" s="221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U468" s="19" t="s">
        <v>106</v>
      </c>
    </row>
    <row r="469" s="2" customFormat="1">
      <c r="A469" s="41"/>
      <c r="B469" s="42"/>
      <c r="C469" s="43"/>
      <c r="D469" s="224" t="s">
        <v>185</v>
      </c>
      <c r="E469" s="43"/>
      <c r="F469" s="256" t="s">
        <v>172</v>
      </c>
      <c r="G469" s="43"/>
      <c r="H469" s="257">
        <v>0</v>
      </c>
      <c r="I469" s="43"/>
      <c r="J469" s="43"/>
      <c r="K469" s="43"/>
      <c r="L469" s="47"/>
      <c r="M469" s="220"/>
      <c r="N469" s="221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U469" s="19" t="s">
        <v>106</v>
      </c>
    </row>
    <row r="470" s="2" customFormat="1">
      <c r="A470" s="41"/>
      <c r="B470" s="42"/>
      <c r="C470" s="43"/>
      <c r="D470" s="224" t="s">
        <v>185</v>
      </c>
      <c r="E470" s="43"/>
      <c r="F470" s="256" t="s">
        <v>298</v>
      </c>
      <c r="G470" s="43"/>
      <c r="H470" s="257">
        <v>0</v>
      </c>
      <c r="I470" s="43"/>
      <c r="J470" s="43"/>
      <c r="K470" s="43"/>
      <c r="L470" s="47"/>
      <c r="M470" s="220"/>
      <c r="N470" s="221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U470" s="19" t="s">
        <v>106</v>
      </c>
    </row>
    <row r="471" s="2" customFormat="1">
      <c r="A471" s="41"/>
      <c r="B471" s="42"/>
      <c r="C471" s="43"/>
      <c r="D471" s="224" t="s">
        <v>185</v>
      </c>
      <c r="E471" s="43"/>
      <c r="F471" s="256" t="s">
        <v>301</v>
      </c>
      <c r="G471" s="43"/>
      <c r="H471" s="257">
        <v>26.228000000000002</v>
      </c>
      <c r="I471" s="43"/>
      <c r="J471" s="43"/>
      <c r="K471" s="43"/>
      <c r="L471" s="47"/>
      <c r="M471" s="220"/>
      <c r="N471" s="221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U471" s="19" t="s">
        <v>106</v>
      </c>
    </row>
    <row r="472" s="2" customFormat="1">
      <c r="A472" s="41"/>
      <c r="B472" s="42"/>
      <c r="C472" s="43"/>
      <c r="D472" s="224" t="s">
        <v>185</v>
      </c>
      <c r="E472" s="43"/>
      <c r="F472" s="256" t="s">
        <v>175</v>
      </c>
      <c r="G472" s="43"/>
      <c r="H472" s="257">
        <v>26.228000000000002</v>
      </c>
      <c r="I472" s="43"/>
      <c r="J472" s="43"/>
      <c r="K472" s="43"/>
      <c r="L472" s="47"/>
      <c r="M472" s="220"/>
      <c r="N472" s="221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U472" s="19" t="s">
        <v>106</v>
      </c>
    </row>
    <row r="473" s="2" customFormat="1" ht="24.15" customHeight="1">
      <c r="A473" s="41"/>
      <c r="B473" s="42"/>
      <c r="C473" s="204" t="s">
        <v>417</v>
      </c>
      <c r="D473" s="204" t="s">
        <v>163</v>
      </c>
      <c r="E473" s="205" t="s">
        <v>418</v>
      </c>
      <c r="F473" s="206" t="s">
        <v>419</v>
      </c>
      <c r="G473" s="207" t="s">
        <v>87</v>
      </c>
      <c r="H473" s="208">
        <v>32.57</v>
      </c>
      <c r="I473" s="209"/>
      <c r="J473" s="210">
        <f>ROUND(I473*H473,2)</f>
        <v>0</v>
      </c>
      <c r="K473" s="206" t="s">
        <v>166</v>
      </c>
      <c r="L473" s="47"/>
      <c r="M473" s="211" t="s">
        <v>21</v>
      </c>
      <c r="N473" s="212" t="s">
        <v>47</v>
      </c>
      <c r="O473" s="87"/>
      <c r="P473" s="213">
        <f>O473*H473</f>
        <v>0</v>
      </c>
      <c r="Q473" s="213">
        <v>0</v>
      </c>
      <c r="R473" s="213">
        <f>Q473*H473</f>
        <v>0</v>
      </c>
      <c r="S473" s="213">
        <v>0.0015</v>
      </c>
      <c r="T473" s="214">
        <f>S473*H473</f>
        <v>0.048855000000000003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5" t="s">
        <v>278</v>
      </c>
      <c r="AT473" s="215" t="s">
        <v>163</v>
      </c>
      <c r="AU473" s="215" t="s">
        <v>106</v>
      </c>
      <c r="AY473" s="19" t="s">
        <v>161</v>
      </c>
      <c r="BE473" s="216">
        <f>IF(N473="základní",J473,0)</f>
        <v>0</v>
      </c>
      <c r="BF473" s="216">
        <f>IF(N473="snížená",J473,0)</f>
        <v>0</v>
      </c>
      <c r="BG473" s="216">
        <f>IF(N473="zákl. přenesená",J473,0)</f>
        <v>0</v>
      </c>
      <c r="BH473" s="216">
        <f>IF(N473="sníž. přenesená",J473,0)</f>
        <v>0</v>
      </c>
      <c r="BI473" s="216">
        <f>IF(N473="nulová",J473,0)</f>
        <v>0</v>
      </c>
      <c r="BJ473" s="19" t="s">
        <v>106</v>
      </c>
      <c r="BK473" s="216">
        <f>ROUND(I473*H473,2)</f>
        <v>0</v>
      </c>
      <c r="BL473" s="19" t="s">
        <v>278</v>
      </c>
      <c r="BM473" s="215" t="s">
        <v>420</v>
      </c>
    </row>
    <row r="474" s="2" customFormat="1">
      <c r="A474" s="41"/>
      <c r="B474" s="42"/>
      <c r="C474" s="43"/>
      <c r="D474" s="217" t="s">
        <v>169</v>
      </c>
      <c r="E474" s="43"/>
      <c r="F474" s="218" t="s">
        <v>421</v>
      </c>
      <c r="G474" s="43"/>
      <c r="H474" s="43"/>
      <c r="I474" s="219"/>
      <c r="J474" s="43"/>
      <c r="K474" s="43"/>
      <c r="L474" s="47"/>
      <c r="M474" s="220"/>
      <c r="N474" s="221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19" t="s">
        <v>169</v>
      </c>
      <c r="AU474" s="19" t="s">
        <v>106</v>
      </c>
    </row>
    <row r="475" s="14" customFormat="1">
      <c r="A475" s="14"/>
      <c r="B475" s="233"/>
      <c r="C475" s="234"/>
      <c r="D475" s="224" t="s">
        <v>171</v>
      </c>
      <c r="E475" s="235" t="s">
        <v>21</v>
      </c>
      <c r="F475" s="236" t="s">
        <v>422</v>
      </c>
      <c r="G475" s="234"/>
      <c r="H475" s="237">
        <v>32.57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3" t="s">
        <v>171</v>
      </c>
      <c r="AU475" s="243" t="s">
        <v>106</v>
      </c>
      <c r="AV475" s="14" t="s">
        <v>106</v>
      </c>
      <c r="AW475" s="14" t="s">
        <v>36</v>
      </c>
      <c r="AX475" s="14" t="s">
        <v>83</v>
      </c>
      <c r="AY475" s="243" t="s">
        <v>161</v>
      </c>
    </row>
    <row r="476" s="2" customFormat="1">
      <c r="A476" s="41"/>
      <c r="B476" s="42"/>
      <c r="C476" s="43"/>
      <c r="D476" s="224" t="s">
        <v>185</v>
      </c>
      <c r="E476" s="43"/>
      <c r="F476" s="255" t="s">
        <v>189</v>
      </c>
      <c r="G476" s="43"/>
      <c r="H476" s="43"/>
      <c r="I476" s="43"/>
      <c r="J476" s="43"/>
      <c r="K476" s="43"/>
      <c r="L476" s="47"/>
      <c r="M476" s="220"/>
      <c r="N476" s="221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U476" s="19" t="s">
        <v>106</v>
      </c>
    </row>
    <row r="477" s="2" customFormat="1">
      <c r="A477" s="41"/>
      <c r="B477" s="42"/>
      <c r="C477" s="43"/>
      <c r="D477" s="224" t="s">
        <v>185</v>
      </c>
      <c r="E477" s="43"/>
      <c r="F477" s="256" t="s">
        <v>172</v>
      </c>
      <c r="G477" s="43"/>
      <c r="H477" s="257">
        <v>0</v>
      </c>
      <c r="I477" s="43"/>
      <c r="J477" s="43"/>
      <c r="K477" s="43"/>
      <c r="L477" s="47"/>
      <c r="M477" s="220"/>
      <c r="N477" s="221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U477" s="19" t="s">
        <v>106</v>
      </c>
    </row>
    <row r="478" s="2" customFormat="1">
      <c r="A478" s="41"/>
      <c r="B478" s="42"/>
      <c r="C478" s="43"/>
      <c r="D478" s="224" t="s">
        <v>185</v>
      </c>
      <c r="E478" s="43"/>
      <c r="F478" s="256" t="s">
        <v>190</v>
      </c>
      <c r="G478" s="43"/>
      <c r="H478" s="257">
        <v>0</v>
      </c>
      <c r="I478" s="43"/>
      <c r="J478" s="43"/>
      <c r="K478" s="43"/>
      <c r="L478" s="47"/>
      <c r="M478" s="220"/>
      <c r="N478" s="221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U478" s="19" t="s">
        <v>106</v>
      </c>
    </row>
    <row r="479" s="2" customFormat="1">
      <c r="A479" s="41"/>
      <c r="B479" s="42"/>
      <c r="C479" s="43"/>
      <c r="D479" s="224" t="s">
        <v>185</v>
      </c>
      <c r="E479" s="43"/>
      <c r="F479" s="256" t="s">
        <v>191</v>
      </c>
      <c r="G479" s="43"/>
      <c r="H479" s="257">
        <v>10.94</v>
      </c>
      <c r="I479" s="43"/>
      <c r="J479" s="43"/>
      <c r="K479" s="43"/>
      <c r="L479" s="47"/>
      <c r="M479" s="220"/>
      <c r="N479" s="221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U479" s="19" t="s">
        <v>106</v>
      </c>
    </row>
    <row r="480" s="2" customFormat="1">
      <c r="A480" s="41"/>
      <c r="B480" s="42"/>
      <c r="C480" s="43"/>
      <c r="D480" s="224" t="s">
        <v>185</v>
      </c>
      <c r="E480" s="43"/>
      <c r="F480" s="256" t="s">
        <v>175</v>
      </c>
      <c r="G480" s="43"/>
      <c r="H480" s="257">
        <v>10.94</v>
      </c>
      <c r="I480" s="43"/>
      <c r="J480" s="43"/>
      <c r="K480" s="43"/>
      <c r="L480" s="47"/>
      <c r="M480" s="220"/>
      <c r="N480" s="221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U480" s="19" t="s">
        <v>106</v>
      </c>
    </row>
    <row r="481" s="2" customFormat="1">
      <c r="A481" s="41"/>
      <c r="B481" s="42"/>
      <c r="C481" s="43"/>
      <c r="D481" s="224" t="s">
        <v>185</v>
      </c>
      <c r="E481" s="43"/>
      <c r="F481" s="255" t="s">
        <v>192</v>
      </c>
      <c r="G481" s="43"/>
      <c r="H481" s="43"/>
      <c r="I481" s="43"/>
      <c r="J481" s="43"/>
      <c r="K481" s="43"/>
      <c r="L481" s="47"/>
      <c r="M481" s="220"/>
      <c r="N481" s="221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U481" s="19" t="s">
        <v>106</v>
      </c>
    </row>
    <row r="482" s="2" customFormat="1">
      <c r="A482" s="41"/>
      <c r="B482" s="42"/>
      <c r="C482" s="43"/>
      <c r="D482" s="224" t="s">
        <v>185</v>
      </c>
      <c r="E482" s="43"/>
      <c r="F482" s="256" t="s">
        <v>172</v>
      </c>
      <c r="G482" s="43"/>
      <c r="H482" s="257">
        <v>0</v>
      </c>
      <c r="I482" s="43"/>
      <c r="J482" s="43"/>
      <c r="K482" s="43"/>
      <c r="L482" s="47"/>
      <c r="M482" s="220"/>
      <c r="N482" s="221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U482" s="19" t="s">
        <v>106</v>
      </c>
    </row>
    <row r="483" s="2" customFormat="1">
      <c r="A483" s="41"/>
      <c r="B483" s="42"/>
      <c r="C483" s="43"/>
      <c r="D483" s="224" t="s">
        <v>185</v>
      </c>
      <c r="E483" s="43"/>
      <c r="F483" s="256" t="s">
        <v>193</v>
      </c>
      <c r="G483" s="43"/>
      <c r="H483" s="257">
        <v>0</v>
      </c>
      <c r="I483" s="43"/>
      <c r="J483" s="43"/>
      <c r="K483" s="43"/>
      <c r="L483" s="47"/>
      <c r="M483" s="220"/>
      <c r="N483" s="221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U483" s="19" t="s">
        <v>106</v>
      </c>
    </row>
    <row r="484" s="2" customFormat="1">
      <c r="A484" s="41"/>
      <c r="B484" s="42"/>
      <c r="C484" s="43"/>
      <c r="D484" s="224" t="s">
        <v>185</v>
      </c>
      <c r="E484" s="43"/>
      <c r="F484" s="256" t="s">
        <v>194</v>
      </c>
      <c r="G484" s="43"/>
      <c r="H484" s="257">
        <v>21.629999999999999</v>
      </c>
      <c r="I484" s="43"/>
      <c r="J484" s="43"/>
      <c r="K484" s="43"/>
      <c r="L484" s="47"/>
      <c r="M484" s="220"/>
      <c r="N484" s="221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U484" s="19" t="s">
        <v>106</v>
      </c>
    </row>
    <row r="485" s="2" customFormat="1">
      <c r="A485" s="41"/>
      <c r="B485" s="42"/>
      <c r="C485" s="43"/>
      <c r="D485" s="224" t="s">
        <v>185</v>
      </c>
      <c r="E485" s="43"/>
      <c r="F485" s="256" t="s">
        <v>175</v>
      </c>
      <c r="G485" s="43"/>
      <c r="H485" s="257">
        <v>21.629999999999999</v>
      </c>
      <c r="I485" s="43"/>
      <c r="J485" s="43"/>
      <c r="K485" s="43"/>
      <c r="L485" s="47"/>
      <c r="M485" s="220"/>
      <c r="N485" s="221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U485" s="19" t="s">
        <v>106</v>
      </c>
    </row>
    <row r="486" s="2" customFormat="1" ht="33" customHeight="1">
      <c r="A486" s="41"/>
      <c r="B486" s="42"/>
      <c r="C486" s="204" t="s">
        <v>423</v>
      </c>
      <c r="D486" s="204" t="s">
        <v>163</v>
      </c>
      <c r="E486" s="205" t="s">
        <v>424</v>
      </c>
      <c r="F486" s="206" t="s">
        <v>425</v>
      </c>
      <c r="G486" s="207" t="s">
        <v>92</v>
      </c>
      <c r="H486" s="208">
        <v>130.892</v>
      </c>
      <c r="I486" s="209"/>
      <c r="J486" s="210">
        <f>ROUND(I486*H486,2)</f>
        <v>0</v>
      </c>
      <c r="K486" s="206" t="s">
        <v>166</v>
      </c>
      <c r="L486" s="47"/>
      <c r="M486" s="211" t="s">
        <v>21</v>
      </c>
      <c r="N486" s="212" t="s">
        <v>47</v>
      </c>
      <c r="O486" s="87"/>
      <c r="P486" s="213">
        <f>O486*H486</f>
        <v>0</v>
      </c>
      <c r="Q486" s="213">
        <v>0</v>
      </c>
      <c r="R486" s="213">
        <f>Q486*H486</f>
        <v>0</v>
      </c>
      <c r="S486" s="213">
        <v>0.0054999999999999997</v>
      </c>
      <c r="T486" s="214">
        <f>S486*H486</f>
        <v>0.71990599999999993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5" t="s">
        <v>278</v>
      </c>
      <c r="AT486" s="215" t="s">
        <v>163</v>
      </c>
      <c r="AU486" s="215" t="s">
        <v>106</v>
      </c>
      <c r="AY486" s="19" t="s">
        <v>161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9" t="s">
        <v>106</v>
      </c>
      <c r="BK486" s="216">
        <f>ROUND(I486*H486,2)</f>
        <v>0</v>
      </c>
      <c r="BL486" s="19" t="s">
        <v>278</v>
      </c>
      <c r="BM486" s="215" t="s">
        <v>426</v>
      </c>
    </row>
    <row r="487" s="2" customFormat="1">
      <c r="A487" s="41"/>
      <c r="B487" s="42"/>
      <c r="C487" s="43"/>
      <c r="D487" s="217" t="s">
        <v>169</v>
      </c>
      <c r="E487" s="43"/>
      <c r="F487" s="218" t="s">
        <v>427</v>
      </c>
      <c r="G487" s="43"/>
      <c r="H487" s="43"/>
      <c r="I487" s="219"/>
      <c r="J487" s="43"/>
      <c r="K487" s="43"/>
      <c r="L487" s="47"/>
      <c r="M487" s="220"/>
      <c r="N487" s="221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19" t="s">
        <v>169</v>
      </c>
      <c r="AU487" s="19" t="s">
        <v>106</v>
      </c>
    </row>
    <row r="488" s="13" customFormat="1">
      <c r="A488" s="13"/>
      <c r="B488" s="222"/>
      <c r="C488" s="223"/>
      <c r="D488" s="224" t="s">
        <v>171</v>
      </c>
      <c r="E488" s="225" t="s">
        <v>21</v>
      </c>
      <c r="F488" s="226" t="s">
        <v>428</v>
      </c>
      <c r="G488" s="223"/>
      <c r="H488" s="225" t="s">
        <v>21</v>
      </c>
      <c r="I488" s="227"/>
      <c r="J488" s="223"/>
      <c r="K488" s="223"/>
      <c r="L488" s="228"/>
      <c r="M488" s="229"/>
      <c r="N488" s="230"/>
      <c r="O488" s="230"/>
      <c r="P488" s="230"/>
      <c r="Q488" s="230"/>
      <c r="R488" s="230"/>
      <c r="S488" s="230"/>
      <c r="T488" s="23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2" t="s">
        <v>171</v>
      </c>
      <c r="AU488" s="232" t="s">
        <v>106</v>
      </c>
      <c r="AV488" s="13" t="s">
        <v>83</v>
      </c>
      <c r="AW488" s="13" t="s">
        <v>36</v>
      </c>
      <c r="AX488" s="13" t="s">
        <v>75</v>
      </c>
      <c r="AY488" s="232" t="s">
        <v>161</v>
      </c>
    </row>
    <row r="489" s="14" customFormat="1">
      <c r="A489" s="14"/>
      <c r="B489" s="233"/>
      <c r="C489" s="234"/>
      <c r="D489" s="224" t="s">
        <v>171</v>
      </c>
      <c r="E489" s="235" t="s">
        <v>21</v>
      </c>
      <c r="F489" s="236" t="s">
        <v>415</v>
      </c>
      <c r="G489" s="234"/>
      <c r="H489" s="237">
        <v>52.207999999999998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3" t="s">
        <v>171</v>
      </c>
      <c r="AU489" s="243" t="s">
        <v>106</v>
      </c>
      <c r="AV489" s="14" t="s">
        <v>106</v>
      </c>
      <c r="AW489" s="14" t="s">
        <v>36</v>
      </c>
      <c r="AX489" s="14" t="s">
        <v>75</v>
      </c>
      <c r="AY489" s="243" t="s">
        <v>161</v>
      </c>
    </row>
    <row r="490" s="14" customFormat="1">
      <c r="A490" s="14"/>
      <c r="B490" s="233"/>
      <c r="C490" s="234"/>
      <c r="D490" s="224" t="s">
        <v>171</v>
      </c>
      <c r="E490" s="235" t="s">
        <v>21</v>
      </c>
      <c r="F490" s="236" t="s">
        <v>416</v>
      </c>
      <c r="G490" s="234"/>
      <c r="H490" s="237">
        <v>52.456000000000003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3" t="s">
        <v>171</v>
      </c>
      <c r="AU490" s="243" t="s">
        <v>106</v>
      </c>
      <c r="AV490" s="14" t="s">
        <v>106</v>
      </c>
      <c r="AW490" s="14" t="s">
        <v>36</v>
      </c>
      <c r="AX490" s="14" t="s">
        <v>75</v>
      </c>
      <c r="AY490" s="243" t="s">
        <v>161</v>
      </c>
    </row>
    <row r="491" s="13" customFormat="1">
      <c r="A491" s="13"/>
      <c r="B491" s="222"/>
      <c r="C491" s="223"/>
      <c r="D491" s="224" t="s">
        <v>171</v>
      </c>
      <c r="E491" s="225" t="s">
        <v>21</v>
      </c>
      <c r="F491" s="226" t="s">
        <v>429</v>
      </c>
      <c r="G491" s="223"/>
      <c r="H491" s="225" t="s">
        <v>21</v>
      </c>
      <c r="I491" s="227"/>
      <c r="J491" s="223"/>
      <c r="K491" s="223"/>
      <c r="L491" s="228"/>
      <c r="M491" s="229"/>
      <c r="N491" s="230"/>
      <c r="O491" s="230"/>
      <c r="P491" s="230"/>
      <c r="Q491" s="230"/>
      <c r="R491" s="230"/>
      <c r="S491" s="230"/>
      <c r="T491" s="23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2" t="s">
        <v>171</v>
      </c>
      <c r="AU491" s="232" t="s">
        <v>106</v>
      </c>
      <c r="AV491" s="13" t="s">
        <v>83</v>
      </c>
      <c r="AW491" s="13" t="s">
        <v>36</v>
      </c>
      <c r="AX491" s="13" t="s">
        <v>75</v>
      </c>
      <c r="AY491" s="232" t="s">
        <v>161</v>
      </c>
    </row>
    <row r="492" s="14" customFormat="1">
      <c r="A492" s="14"/>
      <c r="B492" s="233"/>
      <c r="C492" s="234"/>
      <c r="D492" s="224" t="s">
        <v>171</v>
      </c>
      <c r="E492" s="235" t="s">
        <v>21</v>
      </c>
      <c r="F492" s="236" t="s">
        <v>100</v>
      </c>
      <c r="G492" s="234"/>
      <c r="H492" s="237">
        <v>26.228000000000002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3" t="s">
        <v>171</v>
      </c>
      <c r="AU492" s="243" t="s">
        <v>106</v>
      </c>
      <c r="AV492" s="14" t="s">
        <v>106</v>
      </c>
      <c r="AW492" s="14" t="s">
        <v>36</v>
      </c>
      <c r="AX492" s="14" t="s">
        <v>75</v>
      </c>
      <c r="AY492" s="243" t="s">
        <v>161</v>
      </c>
    </row>
    <row r="493" s="15" customFormat="1">
      <c r="A493" s="15"/>
      <c r="B493" s="244"/>
      <c r="C493" s="245"/>
      <c r="D493" s="224" t="s">
        <v>171</v>
      </c>
      <c r="E493" s="246" t="s">
        <v>21</v>
      </c>
      <c r="F493" s="247" t="s">
        <v>175</v>
      </c>
      <c r="G493" s="245"/>
      <c r="H493" s="248">
        <v>130.892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4" t="s">
        <v>171</v>
      </c>
      <c r="AU493" s="254" t="s">
        <v>106</v>
      </c>
      <c r="AV493" s="15" t="s">
        <v>167</v>
      </c>
      <c r="AW493" s="15" t="s">
        <v>36</v>
      </c>
      <c r="AX493" s="15" t="s">
        <v>83</v>
      </c>
      <c r="AY493" s="254" t="s">
        <v>161</v>
      </c>
    </row>
    <row r="494" s="2" customFormat="1">
      <c r="A494" s="41"/>
      <c r="B494" s="42"/>
      <c r="C494" s="43"/>
      <c r="D494" s="224" t="s">
        <v>185</v>
      </c>
      <c r="E494" s="43"/>
      <c r="F494" s="255" t="s">
        <v>297</v>
      </c>
      <c r="G494" s="43"/>
      <c r="H494" s="43"/>
      <c r="I494" s="43"/>
      <c r="J494" s="43"/>
      <c r="K494" s="43"/>
      <c r="L494" s="47"/>
      <c r="M494" s="220"/>
      <c r="N494" s="221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U494" s="19" t="s">
        <v>106</v>
      </c>
    </row>
    <row r="495" s="2" customFormat="1">
      <c r="A495" s="41"/>
      <c r="B495" s="42"/>
      <c r="C495" s="43"/>
      <c r="D495" s="224" t="s">
        <v>185</v>
      </c>
      <c r="E495" s="43"/>
      <c r="F495" s="256" t="s">
        <v>172</v>
      </c>
      <c r="G495" s="43"/>
      <c r="H495" s="257">
        <v>0</v>
      </c>
      <c r="I495" s="43"/>
      <c r="J495" s="43"/>
      <c r="K495" s="43"/>
      <c r="L495" s="47"/>
      <c r="M495" s="220"/>
      <c r="N495" s="221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U495" s="19" t="s">
        <v>106</v>
      </c>
    </row>
    <row r="496" s="2" customFormat="1">
      <c r="A496" s="41"/>
      <c r="B496" s="42"/>
      <c r="C496" s="43"/>
      <c r="D496" s="224" t="s">
        <v>185</v>
      </c>
      <c r="E496" s="43"/>
      <c r="F496" s="256" t="s">
        <v>298</v>
      </c>
      <c r="G496" s="43"/>
      <c r="H496" s="257">
        <v>0</v>
      </c>
      <c r="I496" s="43"/>
      <c r="J496" s="43"/>
      <c r="K496" s="43"/>
      <c r="L496" s="47"/>
      <c r="M496" s="220"/>
      <c r="N496" s="221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U496" s="19" t="s">
        <v>106</v>
      </c>
    </row>
    <row r="497" s="2" customFormat="1">
      <c r="A497" s="41"/>
      <c r="B497" s="42"/>
      <c r="C497" s="43"/>
      <c r="D497" s="224" t="s">
        <v>185</v>
      </c>
      <c r="E497" s="43"/>
      <c r="F497" s="256" t="s">
        <v>299</v>
      </c>
      <c r="G497" s="43"/>
      <c r="H497" s="257">
        <v>26.103999999999999</v>
      </c>
      <c r="I497" s="43"/>
      <c r="J497" s="43"/>
      <c r="K497" s="43"/>
      <c r="L497" s="47"/>
      <c r="M497" s="220"/>
      <c r="N497" s="221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U497" s="19" t="s">
        <v>106</v>
      </c>
    </row>
    <row r="498" s="2" customFormat="1">
      <c r="A498" s="41"/>
      <c r="B498" s="42"/>
      <c r="C498" s="43"/>
      <c r="D498" s="224" t="s">
        <v>185</v>
      </c>
      <c r="E498" s="43"/>
      <c r="F498" s="256" t="s">
        <v>175</v>
      </c>
      <c r="G498" s="43"/>
      <c r="H498" s="257">
        <v>26.103999999999999</v>
      </c>
      <c r="I498" s="43"/>
      <c r="J498" s="43"/>
      <c r="K498" s="43"/>
      <c r="L498" s="47"/>
      <c r="M498" s="220"/>
      <c r="N498" s="221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U498" s="19" t="s">
        <v>106</v>
      </c>
    </row>
    <row r="499" s="2" customFormat="1">
      <c r="A499" s="41"/>
      <c r="B499" s="42"/>
      <c r="C499" s="43"/>
      <c r="D499" s="224" t="s">
        <v>185</v>
      </c>
      <c r="E499" s="43"/>
      <c r="F499" s="255" t="s">
        <v>300</v>
      </c>
      <c r="G499" s="43"/>
      <c r="H499" s="43"/>
      <c r="I499" s="43"/>
      <c r="J499" s="43"/>
      <c r="K499" s="43"/>
      <c r="L499" s="47"/>
      <c r="M499" s="220"/>
      <c r="N499" s="221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U499" s="19" t="s">
        <v>106</v>
      </c>
    </row>
    <row r="500" s="2" customFormat="1">
      <c r="A500" s="41"/>
      <c r="B500" s="42"/>
      <c r="C500" s="43"/>
      <c r="D500" s="224" t="s">
        <v>185</v>
      </c>
      <c r="E500" s="43"/>
      <c r="F500" s="256" t="s">
        <v>172</v>
      </c>
      <c r="G500" s="43"/>
      <c r="H500" s="257">
        <v>0</v>
      </c>
      <c r="I500" s="43"/>
      <c r="J500" s="43"/>
      <c r="K500" s="43"/>
      <c r="L500" s="47"/>
      <c r="M500" s="220"/>
      <c r="N500" s="221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U500" s="19" t="s">
        <v>106</v>
      </c>
    </row>
    <row r="501" s="2" customFormat="1">
      <c r="A501" s="41"/>
      <c r="B501" s="42"/>
      <c r="C501" s="43"/>
      <c r="D501" s="224" t="s">
        <v>185</v>
      </c>
      <c r="E501" s="43"/>
      <c r="F501" s="256" t="s">
        <v>298</v>
      </c>
      <c r="G501" s="43"/>
      <c r="H501" s="257">
        <v>0</v>
      </c>
      <c r="I501" s="43"/>
      <c r="J501" s="43"/>
      <c r="K501" s="43"/>
      <c r="L501" s="47"/>
      <c r="M501" s="220"/>
      <c r="N501" s="221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U501" s="19" t="s">
        <v>106</v>
      </c>
    </row>
    <row r="502" s="2" customFormat="1">
      <c r="A502" s="41"/>
      <c r="B502" s="42"/>
      <c r="C502" s="43"/>
      <c r="D502" s="224" t="s">
        <v>185</v>
      </c>
      <c r="E502" s="43"/>
      <c r="F502" s="256" t="s">
        <v>301</v>
      </c>
      <c r="G502" s="43"/>
      <c r="H502" s="257">
        <v>26.228000000000002</v>
      </c>
      <c r="I502" s="43"/>
      <c r="J502" s="43"/>
      <c r="K502" s="43"/>
      <c r="L502" s="47"/>
      <c r="M502" s="220"/>
      <c r="N502" s="221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U502" s="19" t="s">
        <v>106</v>
      </c>
    </row>
    <row r="503" s="2" customFormat="1">
      <c r="A503" s="41"/>
      <c r="B503" s="42"/>
      <c r="C503" s="43"/>
      <c r="D503" s="224" t="s">
        <v>185</v>
      </c>
      <c r="E503" s="43"/>
      <c r="F503" s="256" t="s">
        <v>175</v>
      </c>
      <c r="G503" s="43"/>
      <c r="H503" s="257">
        <v>26.228000000000002</v>
      </c>
      <c r="I503" s="43"/>
      <c r="J503" s="43"/>
      <c r="K503" s="43"/>
      <c r="L503" s="47"/>
      <c r="M503" s="220"/>
      <c r="N503" s="221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U503" s="19" t="s">
        <v>106</v>
      </c>
    </row>
    <row r="504" s="2" customFormat="1" ht="37.8" customHeight="1">
      <c r="A504" s="41"/>
      <c r="B504" s="42"/>
      <c r="C504" s="204" t="s">
        <v>430</v>
      </c>
      <c r="D504" s="204" t="s">
        <v>163</v>
      </c>
      <c r="E504" s="205" t="s">
        <v>431</v>
      </c>
      <c r="F504" s="206" t="s">
        <v>432</v>
      </c>
      <c r="G504" s="207" t="s">
        <v>92</v>
      </c>
      <c r="H504" s="208">
        <v>156.99600000000001</v>
      </c>
      <c r="I504" s="209"/>
      <c r="J504" s="210">
        <f>ROUND(I504*H504,2)</f>
        <v>0</v>
      </c>
      <c r="K504" s="206" t="s">
        <v>166</v>
      </c>
      <c r="L504" s="47"/>
      <c r="M504" s="211" t="s">
        <v>21</v>
      </c>
      <c r="N504" s="212" t="s">
        <v>47</v>
      </c>
      <c r="O504" s="87"/>
      <c r="P504" s="213">
        <f>O504*H504</f>
        <v>0</v>
      </c>
      <c r="Q504" s="213">
        <v>0</v>
      </c>
      <c r="R504" s="213">
        <f>Q504*H504</f>
        <v>0</v>
      </c>
      <c r="S504" s="213">
        <v>0.0032000000000000002</v>
      </c>
      <c r="T504" s="214">
        <f>S504*H504</f>
        <v>0.50238720000000003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5" t="s">
        <v>278</v>
      </c>
      <c r="AT504" s="215" t="s">
        <v>163</v>
      </c>
      <c r="AU504" s="215" t="s">
        <v>106</v>
      </c>
      <c r="AY504" s="19" t="s">
        <v>161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19" t="s">
        <v>106</v>
      </c>
      <c r="BK504" s="216">
        <f>ROUND(I504*H504,2)</f>
        <v>0</v>
      </c>
      <c r="BL504" s="19" t="s">
        <v>278</v>
      </c>
      <c r="BM504" s="215" t="s">
        <v>433</v>
      </c>
    </row>
    <row r="505" s="2" customFormat="1">
      <c r="A505" s="41"/>
      <c r="B505" s="42"/>
      <c r="C505" s="43"/>
      <c r="D505" s="217" t="s">
        <v>169</v>
      </c>
      <c r="E505" s="43"/>
      <c r="F505" s="218" t="s">
        <v>434</v>
      </c>
      <c r="G505" s="43"/>
      <c r="H505" s="43"/>
      <c r="I505" s="219"/>
      <c r="J505" s="43"/>
      <c r="K505" s="43"/>
      <c r="L505" s="47"/>
      <c r="M505" s="220"/>
      <c r="N505" s="221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19" t="s">
        <v>169</v>
      </c>
      <c r="AU505" s="19" t="s">
        <v>106</v>
      </c>
    </row>
    <row r="506" s="13" customFormat="1">
      <c r="A506" s="13"/>
      <c r="B506" s="222"/>
      <c r="C506" s="223"/>
      <c r="D506" s="224" t="s">
        <v>171</v>
      </c>
      <c r="E506" s="225" t="s">
        <v>21</v>
      </c>
      <c r="F506" s="226" t="s">
        <v>435</v>
      </c>
      <c r="G506" s="223"/>
      <c r="H506" s="225" t="s">
        <v>21</v>
      </c>
      <c r="I506" s="227"/>
      <c r="J506" s="223"/>
      <c r="K506" s="223"/>
      <c r="L506" s="228"/>
      <c r="M506" s="229"/>
      <c r="N506" s="230"/>
      <c r="O506" s="230"/>
      <c r="P506" s="230"/>
      <c r="Q506" s="230"/>
      <c r="R506" s="230"/>
      <c r="S506" s="230"/>
      <c r="T506" s="23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2" t="s">
        <v>171</v>
      </c>
      <c r="AU506" s="232" t="s">
        <v>106</v>
      </c>
      <c r="AV506" s="13" t="s">
        <v>83</v>
      </c>
      <c r="AW506" s="13" t="s">
        <v>36</v>
      </c>
      <c r="AX506" s="13" t="s">
        <v>75</v>
      </c>
      <c r="AY506" s="232" t="s">
        <v>161</v>
      </c>
    </row>
    <row r="507" s="14" customFormat="1">
      <c r="A507" s="14"/>
      <c r="B507" s="233"/>
      <c r="C507" s="234"/>
      <c r="D507" s="224" t="s">
        <v>171</v>
      </c>
      <c r="E507" s="235" t="s">
        <v>21</v>
      </c>
      <c r="F507" s="236" t="s">
        <v>436</v>
      </c>
      <c r="G507" s="234"/>
      <c r="H507" s="237">
        <v>52.332000000000001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3" t="s">
        <v>171</v>
      </c>
      <c r="AU507" s="243" t="s">
        <v>106</v>
      </c>
      <c r="AV507" s="14" t="s">
        <v>106</v>
      </c>
      <c r="AW507" s="14" t="s">
        <v>36</v>
      </c>
      <c r="AX507" s="14" t="s">
        <v>75</v>
      </c>
      <c r="AY507" s="243" t="s">
        <v>161</v>
      </c>
    </row>
    <row r="508" s="13" customFormat="1">
      <c r="A508" s="13"/>
      <c r="B508" s="222"/>
      <c r="C508" s="223"/>
      <c r="D508" s="224" t="s">
        <v>171</v>
      </c>
      <c r="E508" s="225" t="s">
        <v>21</v>
      </c>
      <c r="F508" s="226" t="s">
        <v>437</v>
      </c>
      <c r="G508" s="223"/>
      <c r="H508" s="225" t="s">
        <v>21</v>
      </c>
      <c r="I508" s="227"/>
      <c r="J508" s="223"/>
      <c r="K508" s="223"/>
      <c r="L508" s="228"/>
      <c r="M508" s="229"/>
      <c r="N508" s="230"/>
      <c r="O508" s="230"/>
      <c r="P508" s="230"/>
      <c r="Q508" s="230"/>
      <c r="R508" s="230"/>
      <c r="S508" s="230"/>
      <c r="T508" s="23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2" t="s">
        <v>171</v>
      </c>
      <c r="AU508" s="232" t="s">
        <v>106</v>
      </c>
      <c r="AV508" s="13" t="s">
        <v>83</v>
      </c>
      <c r="AW508" s="13" t="s">
        <v>36</v>
      </c>
      <c r="AX508" s="13" t="s">
        <v>75</v>
      </c>
      <c r="AY508" s="232" t="s">
        <v>161</v>
      </c>
    </row>
    <row r="509" s="14" customFormat="1">
      <c r="A509" s="14"/>
      <c r="B509" s="233"/>
      <c r="C509" s="234"/>
      <c r="D509" s="224" t="s">
        <v>171</v>
      </c>
      <c r="E509" s="235" t="s">
        <v>21</v>
      </c>
      <c r="F509" s="236" t="s">
        <v>436</v>
      </c>
      <c r="G509" s="234"/>
      <c r="H509" s="237">
        <v>52.332000000000001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3" t="s">
        <v>171</v>
      </c>
      <c r="AU509" s="243" t="s">
        <v>106</v>
      </c>
      <c r="AV509" s="14" t="s">
        <v>106</v>
      </c>
      <c r="AW509" s="14" t="s">
        <v>36</v>
      </c>
      <c r="AX509" s="14" t="s">
        <v>75</v>
      </c>
      <c r="AY509" s="243" t="s">
        <v>161</v>
      </c>
    </row>
    <row r="510" s="13" customFormat="1">
      <c r="A510" s="13"/>
      <c r="B510" s="222"/>
      <c r="C510" s="223"/>
      <c r="D510" s="224" t="s">
        <v>171</v>
      </c>
      <c r="E510" s="225" t="s">
        <v>21</v>
      </c>
      <c r="F510" s="226" t="s">
        <v>438</v>
      </c>
      <c r="G510" s="223"/>
      <c r="H510" s="225" t="s">
        <v>21</v>
      </c>
      <c r="I510" s="227"/>
      <c r="J510" s="223"/>
      <c r="K510" s="223"/>
      <c r="L510" s="228"/>
      <c r="M510" s="229"/>
      <c r="N510" s="230"/>
      <c r="O510" s="230"/>
      <c r="P510" s="230"/>
      <c r="Q510" s="230"/>
      <c r="R510" s="230"/>
      <c r="S510" s="230"/>
      <c r="T510" s="23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2" t="s">
        <v>171</v>
      </c>
      <c r="AU510" s="232" t="s">
        <v>106</v>
      </c>
      <c r="AV510" s="13" t="s">
        <v>83</v>
      </c>
      <c r="AW510" s="13" t="s">
        <v>36</v>
      </c>
      <c r="AX510" s="13" t="s">
        <v>75</v>
      </c>
      <c r="AY510" s="232" t="s">
        <v>161</v>
      </c>
    </row>
    <row r="511" s="14" customFormat="1">
      <c r="A511" s="14"/>
      <c r="B511" s="233"/>
      <c r="C511" s="234"/>
      <c r="D511" s="224" t="s">
        <v>171</v>
      </c>
      <c r="E511" s="235" t="s">
        <v>21</v>
      </c>
      <c r="F511" s="236" t="s">
        <v>436</v>
      </c>
      <c r="G511" s="234"/>
      <c r="H511" s="237">
        <v>52.332000000000001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3" t="s">
        <v>171</v>
      </c>
      <c r="AU511" s="243" t="s">
        <v>106</v>
      </c>
      <c r="AV511" s="14" t="s">
        <v>106</v>
      </c>
      <c r="AW511" s="14" t="s">
        <v>36</v>
      </c>
      <c r="AX511" s="14" t="s">
        <v>75</v>
      </c>
      <c r="AY511" s="243" t="s">
        <v>161</v>
      </c>
    </row>
    <row r="512" s="15" customFormat="1">
      <c r="A512" s="15"/>
      <c r="B512" s="244"/>
      <c r="C512" s="245"/>
      <c r="D512" s="224" t="s">
        <v>171</v>
      </c>
      <c r="E512" s="246" t="s">
        <v>21</v>
      </c>
      <c r="F512" s="247" t="s">
        <v>175</v>
      </c>
      <c r="G512" s="245"/>
      <c r="H512" s="248">
        <v>156.99600000000001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4" t="s">
        <v>171</v>
      </c>
      <c r="AU512" s="254" t="s">
        <v>106</v>
      </c>
      <c r="AV512" s="15" t="s">
        <v>167</v>
      </c>
      <c r="AW512" s="15" t="s">
        <v>36</v>
      </c>
      <c r="AX512" s="15" t="s">
        <v>83</v>
      </c>
      <c r="AY512" s="254" t="s">
        <v>161</v>
      </c>
    </row>
    <row r="513" s="2" customFormat="1">
      <c r="A513" s="41"/>
      <c r="B513" s="42"/>
      <c r="C513" s="43"/>
      <c r="D513" s="224" t="s">
        <v>185</v>
      </c>
      <c r="E513" s="43"/>
      <c r="F513" s="255" t="s">
        <v>297</v>
      </c>
      <c r="G513" s="43"/>
      <c r="H513" s="43"/>
      <c r="I513" s="43"/>
      <c r="J513" s="43"/>
      <c r="K513" s="43"/>
      <c r="L513" s="47"/>
      <c r="M513" s="220"/>
      <c r="N513" s="221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U513" s="19" t="s">
        <v>106</v>
      </c>
    </row>
    <row r="514" s="2" customFormat="1">
      <c r="A514" s="41"/>
      <c r="B514" s="42"/>
      <c r="C514" s="43"/>
      <c r="D514" s="224" t="s">
        <v>185</v>
      </c>
      <c r="E514" s="43"/>
      <c r="F514" s="256" t="s">
        <v>172</v>
      </c>
      <c r="G514" s="43"/>
      <c r="H514" s="257">
        <v>0</v>
      </c>
      <c r="I514" s="43"/>
      <c r="J514" s="43"/>
      <c r="K514" s="43"/>
      <c r="L514" s="47"/>
      <c r="M514" s="220"/>
      <c r="N514" s="221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U514" s="19" t="s">
        <v>106</v>
      </c>
    </row>
    <row r="515" s="2" customFormat="1">
      <c r="A515" s="41"/>
      <c r="B515" s="42"/>
      <c r="C515" s="43"/>
      <c r="D515" s="224" t="s">
        <v>185</v>
      </c>
      <c r="E515" s="43"/>
      <c r="F515" s="256" t="s">
        <v>298</v>
      </c>
      <c r="G515" s="43"/>
      <c r="H515" s="257">
        <v>0</v>
      </c>
      <c r="I515" s="43"/>
      <c r="J515" s="43"/>
      <c r="K515" s="43"/>
      <c r="L515" s="47"/>
      <c r="M515" s="220"/>
      <c r="N515" s="221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U515" s="19" t="s">
        <v>106</v>
      </c>
    </row>
    <row r="516" s="2" customFormat="1">
      <c r="A516" s="41"/>
      <c r="B516" s="42"/>
      <c r="C516" s="43"/>
      <c r="D516" s="224" t="s">
        <v>185</v>
      </c>
      <c r="E516" s="43"/>
      <c r="F516" s="256" t="s">
        <v>299</v>
      </c>
      <c r="G516" s="43"/>
      <c r="H516" s="257">
        <v>26.103999999999999</v>
      </c>
      <c r="I516" s="43"/>
      <c r="J516" s="43"/>
      <c r="K516" s="43"/>
      <c r="L516" s="47"/>
      <c r="M516" s="220"/>
      <c r="N516" s="221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U516" s="19" t="s">
        <v>106</v>
      </c>
    </row>
    <row r="517" s="2" customFormat="1">
      <c r="A517" s="41"/>
      <c r="B517" s="42"/>
      <c r="C517" s="43"/>
      <c r="D517" s="224" t="s">
        <v>185</v>
      </c>
      <c r="E517" s="43"/>
      <c r="F517" s="256" t="s">
        <v>175</v>
      </c>
      <c r="G517" s="43"/>
      <c r="H517" s="257">
        <v>26.103999999999999</v>
      </c>
      <c r="I517" s="43"/>
      <c r="J517" s="43"/>
      <c r="K517" s="43"/>
      <c r="L517" s="47"/>
      <c r="M517" s="220"/>
      <c r="N517" s="221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U517" s="19" t="s">
        <v>106</v>
      </c>
    </row>
    <row r="518" s="2" customFormat="1">
      <c r="A518" s="41"/>
      <c r="B518" s="42"/>
      <c r="C518" s="43"/>
      <c r="D518" s="224" t="s">
        <v>185</v>
      </c>
      <c r="E518" s="43"/>
      <c r="F518" s="255" t="s">
        <v>300</v>
      </c>
      <c r="G518" s="43"/>
      <c r="H518" s="43"/>
      <c r="I518" s="43"/>
      <c r="J518" s="43"/>
      <c r="K518" s="43"/>
      <c r="L518" s="47"/>
      <c r="M518" s="220"/>
      <c r="N518" s="221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U518" s="19" t="s">
        <v>106</v>
      </c>
    </row>
    <row r="519" s="2" customFormat="1">
      <c r="A519" s="41"/>
      <c r="B519" s="42"/>
      <c r="C519" s="43"/>
      <c r="D519" s="224" t="s">
        <v>185</v>
      </c>
      <c r="E519" s="43"/>
      <c r="F519" s="256" t="s">
        <v>172</v>
      </c>
      <c r="G519" s="43"/>
      <c r="H519" s="257">
        <v>0</v>
      </c>
      <c r="I519" s="43"/>
      <c r="J519" s="43"/>
      <c r="K519" s="43"/>
      <c r="L519" s="47"/>
      <c r="M519" s="220"/>
      <c r="N519" s="221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U519" s="19" t="s">
        <v>106</v>
      </c>
    </row>
    <row r="520" s="2" customFormat="1">
      <c r="A520" s="41"/>
      <c r="B520" s="42"/>
      <c r="C520" s="43"/>
      <c r="D520" s="224" t="s">
        <v>185</v>
      </c>
      <c r="E520" s="43"/>
      <c r="F520" s="256" t="s">
        <v>298</v>
      </c>
      <c r="G520" s="43"/>
      <c r="H520" s="257">
        <v>0</v>
      </c>
      <c r="I520" s="43"/>
      <c r="J520" s="43"/>
      <c r="K520" s="43"/>
      <c r="L520" s="47"/>
      <c r="M520" s="220"/>
      <c r="N520" s="221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U520" s="19" t="s">
        <v>106</v>
      </c>
    </row>
    <row r="521" s="2" customFormat="1">
      <c r="A521" s="41"/>
      <c r="B521" s="42"/>
      <c r="C521" s="43"/>
      <c r="D521" s="224" t="s">
        <v>185</v>
      </c>
      <c r="E521" s="43"/>
      <c r="F521" s="256" t="s">
        <v>301</v>
      </c>
      <c r="G521" s="43"/>
      <c r="H521" s="257">
        <v>26.228000000000002</v>
      </c>
      <c r="I521" s="43"/>
      <c r="J521" s="43"/>
      <c r="K521" s="43"/>
      <c r="L521" s="47"/>
      <c r="M521" s="220"/>
      <c r="N521" s="221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U521" s="19" t="s">
        <v>106</v>
      </c>
    </row>
    <row r="522" s="2" customFormat="1">
      <c r="A522" s="41"/>
      <c r="B522" s="42"/>
      <c r="C522" s="43"/>
      <c r="D522" s="224" t="s">
        <v>185</v>
      </c>
      <c r="E522" s="43"/>
      <c r="F522" s="256" t="s">
        <v>175</v>
      </c>
      <c r="G522" s="43"/>
      <c r="H522" s="257">
        <v>26.228000000000002</v>
      </c>
      <c r="I522" s="43"/>
      <c r="J522" s="43"/>
      <c r="K522" s="43"/>
      <c r="L522" s="47"/>
      <c r="M522" s="220"/>
      <c r="N522" s="221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U522" s="19" t="s">
        <v>106</v>
      </c>
    </row>
    <row r="523" s="2" customFormat="1" ht="37.8" customHeight="1">
      <c r="A523" s="41"/>
      <c r="B523" s="42"/>
      <c r="C523" s="204" t="s">
        <v>439</v>
      </c>
      <c r="D523" s="204" t="s">
        <v>163</v>
      </c>
      <c r="E523" s="205" t="s">
        <v>440</v>
      </c>
      <c r="F523" s="206" t="s">
        <v>441</v>
      </c>
      <c r="G523" s="207" t="s">
        <v>87</v>
      </c>
      <c r="H523" s="208">
        <v>54</v>
      </c>
      <c r="I523" s="209"/>
      <c r="J523" s="210">
        <f>ROUND(I523*H523,2)</f>
        <v>0</v>
      </c>
      <c r="K523" s="206" t="s">
        <v>166</v>
      </c>
      <c r="L523" s="47"/>
      <c r="M523" s="211" t="s">
        <v>21</v>
      </c>
      <c r="N523" s="212" t="s">
        <v>47</v>
      </c>
      <c r="O523" s="87"/>
      <c r="P523" s="213">
        <f>O523*H523</f>
        <v>0</v>
      </c>
      <c r="Q523" s="213">
        <v>0.00115</v>
      </c>
      <c r="R523" s="213">
        <f>Q523*H523</f>
        <v>0.062100000000000002</v>
      </c>
      <c r="S523" s="213">
        <v>0</v>
      </c>
      <c r="T523" s="214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15" t="s">
        <v>278</v>
      </c>
      <c r="AT523" s="215" t="s">
        <v>163</v>
      </c>
      <c r="AU523" s="215" t="s">
        <v>106</v>
      </c>
      <c r="AY523" s="19" t="s">
        <v>161</v>
      </c>
      <c r="BE523" s="216">
        <f>IF(N523="základní",J523,0)</f>
        <v>0</v>
      </c>
      <c r="BF523" s="216">
        <f>IF(N523="snížená",J523,0)</f>
        <v>0</v>
      </c>
      <c r="BG523" s="216">
        <f>IF(N523="zákl. přenesená",J523,0)</f>
        <v>0</v>
      </c>
      <c r="BH523" s="216">
        <f>IF(N523="sníž. přenesená",J523,0)</f>
        <v>0</v>
      </c>
      <c r="BI523" s="216">
        <f>IF(N523="nulová",J523,0)</f>
        <v>0</v>
      </c>
      <c r="BJ523" s="19" t="s">
        <v>106</v>
      </c>
      <c r="BK523" s="216">
        <f>ROUND(I523*H523,2)</f>
        <v>0</v>
      </c>
      <c r="BL523" s="19" t="s">
        <v>278</v>
      </c>
      <c r="BM523" s="215" t="s">
        <v>442</v>
      </c>
    </row>
    <row r="524" s="2" customFormat="1">
      <c r="A524" s="41"/>
      <c r="B524" s="42"/>
      <c r="C524" s="43"/>
      <c r="D524" s="217" t="s">
        <v>169</v>
      </c>
      <c r="E524" s="43"/>
      <c r="F524" s="218" t="s">
        <v>443</v>
      </c>
      <c r="G524" s="43"/>
      <c r="H524" s="43"/>
      <c r="I524" s="219"/>
      <c r="J524" s="43"/>
      <c r="K524" s="43"/>
      <c r="L524" s="47"/>
      <c r="M524" s="220"/>
      <c r="N524" s="221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19" t="s">
        <v>169</v>
      </c>
      <c r="AU524" s="19" t="s">
        <v>106</v>
      </c>
    </row>
    <row r="525" s="13" customFormat="1">
      <c r="A525" s="13"/>
      <c r="B525" s="222"/>
      <c r="C525" s="223"/>
      <c r="D525" s="224" t="s">
        <v>171</v>
      </c>
      <c r="E525" s="225" t="s">
        <v>21</v>
      </c>
      <c r="F525" s="226" t="s">
        <v>172</v>
      </c>
      <c r="G525" s="223"/>
      <c r="H525" s="225" t="s">
        <v>21</v>
      </c>
      <c r="I525" s="227"/>
      <c r="J525" s="223"/>
      <c r="K525" s="223"/>
      <c r="L525" s="228"/>
      <c r="M525" s="229"/>
      <c r="N525" s="230"/>
      <c r="O525" s="230"/>
      <c r="P525" s="230"/>
      <c r="Q525" s="230"/>
      <c r="R525" s="230"/>
      <c r="S525" s="230"/>
      <c r="T525" s="23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2" t="s">
        <v>171</v>
      </c>
      <c r="AU525" s="232" t="s">
        <v>106</v>
      </c>
      <c r="AV525" s="13" t="s">
        <v>83</v>
      </c>
      <c r="AW525" s="13" t="s">
        <v>36</v>
      </c>
      <c r="AX525" s="13" t="s">
        <v>75</v>
      </c>
      <c r="AY525" s="232" t="s">
        <v>161</v>
      </c>
    </row>
    <row r="526" s="13" customFormat="1">
      <c r="A526" s="13"/>
      <c r="B526" s="222"/>
      <c r="C526" s="223"/>
      <c r="D526" s="224" t="s">
        <v>171</v>
      </c>
      <c r="E526" s="225" t="s">
        <v>21</v>
      </c>
      <c r="F526" s="226" t="s">
        <v>444</v>
      </c>
      <c r="G526" s="223"/>
      <c r="H526" s="225" t="s">
        <v>21</v>
      </c>
      <c r="I526" s="227"/>
      <c r="J526" s="223"/>
      <c r="K526" s="223"/>
      <c r="L526" s="228"/>
      <c r="M526" s="229"/>
      <c r="N526" s="230"/>
      <c r="O526" s="230"/>
      <c r="P526" s="230"/>
      <c r="Q526" s="230"/>
      <c r="R526" s="230"/>
      <c r="S526" s="230"/>
      <c r="T526" s="23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2" t="s">
        <v>171</v>
      </c>
      <c r="AU526" s="232" t="s">
        <v>106</v>
      </c>
      <c r="AV526" s="13" t="s">
        <v>83</v>
      </c>
      <c r="AW526" s="13" t="s">
        <v>36</v>
      </c>
      <c r="AX526" s="13" t="s">
        <v>75</v>
      </c>
      <c r="AY526" s="232" t="s">
        <v>161</v>
      </c>
    </row>
    <row r="527" s="13" customFormat="1">
      <c r="A527" s="13"/>
      <c r="B527" s="222"/>
      <c r="C527" s="223"/>
      <c r="D527" s="224" t="s">
        <v>171</v>
      </c>
      <c r="E527" s="225" t="s">
        <v>21</v>
      </c>
      <c r="F527" s="226" t="s">
        <v>445</v>
      </c>
      <c r="G527" s="223"/>
      <c r="H527" s="225" t="s">
        <v>21</v>
      </c>
      <c r="I527" s="227"/>
      <c r="J527" s="223"/>
      <c r="K527" s="223"/>
      <c r="L527" s="228"/>
      <c r="M527" s="229"/>
      <c r="N527" s="230"/>
      <c r="O527" s="230"/>
      <c r="P527" s="230"/>
      <c r="Q527" s="230"/>
      <c r="R527" s="230"/>
      <c r="S527" s="230"/>
      <c r="T527" s="23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2" t="s">
        <v>171</v>
      </c>
      <c r="AU527" s="232" t="s">
        <v>106</v>
      </c>
      <c r="AV527" s="13" t="s">
        <v>83</v>
      </c>
      <c r="AW527" s="13" t="s">
        <v>36</v>
      </c>
      <c r="AX527" s="13" t="s">
        <v>75</v>
      </c>
      <c r="AY527" s="232" t="s">
        <v>161</v>
      </c>
    </row>
    <row r="528" s="14" customFormat="1">
      <c r="A528" s="14"/>
      <c r="B528" s="233"/>
      <c r="C528" s="234"/>
      <c r="D528" s="224" t="s">
        <v>171</v>
      </c>
      <c r="E528" s="235" t="s">
        <v>21</v>
      </c>
      <c r="F528" s="236" t="s">
        <v>446</v>
      </c>
      <c r="G528" s="234"/>
      <c r="H528" s="237">
        <v>54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3" t="s">
        <v>171</v>
      </c>
      <c r="AU528" s="243" t="s">
        <v>106</v>
      </c>
      <c r="AV528" s="14" t="s">
        <v>106</v>
      </c>
      <c r="AW528" s="14" t="s">
        <v>36</v>
      </c>
      <c r="AX528" s="14" t="s">
        <v>75</v>
      </c>
      <c r="AY528" s="243" t="s">
        <v>161</v>
      </c>
    </row>
    <row r="529" s="15" customFormat="1">
      <c r="A529" s="15"/>
      <c r="B529" s="244"/>
      <c r="C529" s="245"/>
      <c r="D529" s="224" t="s">
        <v>171</v>
      </c>
      <c r="E529" s="246" t="s">
        <v>21</v>
      </c>
      <c r="F529" s="247" t="s">
        <v>175</v>
      </c>
      <c r="G529" s="245"/>
      <c r="H529" s="248">
        <v>54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4" t="s">
        <v>171</v>
      </c>
      <c r="AU529" s="254" t="s">
        <v>106</v>
      </c>
      <c r="AV529" s="15" t="s">
        <v>167</v>
      </c>
      <c r="AW529" s="15" t="s">
        <v>36</v>
      </c>
      <c r="AX529" s="15" t="s">
        <v>83</v>
      </c>
      <c r="AY529" s="254" t="s">
        <v>161</v>
      </c>
    </row>
    <row r="530" s="2" customFormat="1" ht="37.8" customHeight="1">
      <c r="A530" s="41"/>
      <c r="B530" s="42"/>
      <c r="C530" s="204" t="s">
        <v>447</v>
      </c>
      <c r="D530" s="204" t="s">
        <v>163</v>
      </c>
      <c r="E530" s="205" t="s">
        <v>448</v>
      </c>
      <c r="F530" s="206" t="s">
        <v>449</v>
      </c>
      <c r="G530" s="207" t="s">
        <v>87</v>
      </c>
      <c r="H530" s="208">
        <v>54</v>
      </c>
      <c r="I530" s="209"/>
      <c r="J530" s="210">
        <f>ROUND(I530*H530,2)</f>
        <v>0</v>
      </c>
      <c r="K530" s="206" t="s">
        <v>166</v>
      </c>
      <c r="L530" s="47"/>
      <c r="M530" s="211" t="s">
        <v>21</v>
      </c>
      <c r="N530" s="212" t="s">
        <v>47</v>
      </c>
      <c r="O530" s="87"/>
      <c r="P530" s="213">
        <f>O530*H530</f>
        <v>0</v>
      </c>
      <c r="Q530" s="213">
        <v>0.00044999999999999999</v>
      </c>
      <c r="R530" s="213">
        <f>Q530*H530</f>
        <v>0.024299999999999999</v>
      </c>
      <c r="S530" s="213">
        <v>0</v>
      </c>
      <c r="T530" s="214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5" t="s">
        <v>278</v>
      </c>
      <c r="AT530" s="215" t="s">
        <v>163</v>
      </c>
      <c r="AU530" s="215" t="s">
        <v>106</v>
      </c>
      <c r="AY530" s="19" t="s">
        <v>161</v>
      </c>
      <c r="BE530" s="216">
        <f>IF(N530="základní",J530,0)</f>
        <v>0</v>
      </c>
      <c r="BF530" s="216">
        <f>IF(N530="snížená",J530,0)</f>
        <v>0</v>
      </c>
      <c r="BG530" s="216">
        <f>IF(N530="zákl. přenesená",J530,0)</f>
        <v>0</v>
      </c>
      <c r="BH530" s="216">
        <f>IF(N530="sníž. přenesená",J530,0)</f>
        <v>0</v>
      </c>
      <c r="BI530" s="216">
        <f>IF(N530="nulová",J530,0)</f>
        <v>0</v>
      </c>
      <c r="BJ530" s="19" t="s">
        <v>106</v>
      </c>
      <c r="BK530" s="216">
        <f>ROUND(I530*H530,2)</f>
        <v>0</v>
      </c>
      <c r="BL530" s="19" t="s">
        <v>278</v>
      </c>
      <c r="BM530" s="215" t="s">
        <v>450</v>
      </c>
    </row>
    <row r="531" s="2" customFormat="1">
      <c r="A531" s="41"/>
      <c r="B531" s="42"/>
      <c r="C531" s="43"/>
      <c r="D531" s="217" t="s">
        <v>169</v>
      </c>
      <c r="E531" s="43"/>
      <c r="F531" s="218" t="s">
        <v>451</v>
      </c>
      <c r="G531" s="43"/>
      <c r="H531" s="43"/>
      <c r="I531" s="219"/>
      <c r="J531" s="43"/>
      <c r="K531" s="43"/>
      <c r="L531" s="47"/>
      <c r="M531" s="220"/>
      <c r="N531" s="221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19" t="s">
        <v>169</v>
      </c>
      <c r="AU531" s="19" t="s">
        <v>106</v>
      </c>
    </row>
    <row r="532" s="13" customFormat="1">
      <c r="A532" s="13"/>
      <c r="B532" s="222"/>
      <c r="C532" s="223"/>
      <c r="D532" s="224" t="s">
        <v>171</v>
      </c>
      <c r="E532" s="225" t="s">
        <v>21</v>
      </c>
      <c r="F532" s="226" t="s">
        <v>172</v>
      </c>
      <c r="G532" s="223"/>
      <c r="H532" s="225" t="s">
        <v>21</v>
      </c>
      <c r="I532" s="227"/>
      <c r="J532" s="223"/>
      <c r="K532" s="223"/>
      <c r="L532" s="228"/>
      <c r="M532" s="229"/>
      <c r="N532" s="230"/>
      <c r="O532" s="230"/>
      <c r="P532" s="230"/>
      <c r="Q532" s="230"/>
      <c r="R532" s="230"/>
      <c r="S532" s="230"/>
      <c r="T532" s="23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2" t="s">
        <v>171</v>
      </c>
      <c r="AU532" s="232" t="s">
        <v>106</v>
      </c>
      <c r="AV532" s="13" t="s">
        <v>83</v>
      </c>
      <c r="AW532" s="13" t="s">
        <v>36</v>
      </c>
      <c r="AX532" s="13" t="s">
        <v>75</v>
      </c>
      <c r="AY532" s="232" t="s">
        <v>161</v>
      </c>
    </row>
    <row r="533" s="13" customFormat="1">
      <c r="A533" s="13"/>
      <c r="B533" s="222"/>
      <c r="C533" s="223"/>
      <c r="D533" s="224" t="s">
        <v>171</v>
      </c>
      <c r="E533" s="225" t="s">
        <v>21</v>
      </c>
      <c r="F533" s="226" t="s">
        <v>444</v>
      </c>
      <c r="G533" s="223"/>
      <c r="H533" s="225" t="s">
        <v>21</v>
      </c>
      <c r="I533" s="227"/>
      <c r="J533" s="223"/>
      <c r="K533" s="223"/>
      <c r="L533" s="228"/>
      <c r="M533" s="229"/>
      <c r="N533" s="230"/>
      <c r="O533" s="230"/>
      <c r="P533" s="230"/>
      <c r="Q533" s="230"/>
      <c r="R533" s="230"/>
      <c r="S533" s="230"/>
      <c r="T533" s="23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2" t="s">
        <v>171</v>
      </c>
      <c r="AU533" s="232" t="s">
        <v>106</v>
      </c>
      <c r="AV533" s="13" t="s">
        <v>83</v>
      </c>
      <c r="AW533" s="13" t="s">
        <v>36</v>
      </c>
      <c r="AX533" s="13" t="s">
        <v>75</v>
      </c>
      <c r="AY533" s="232" t="s">
        <v>161</v>
      </c>
    </row>
    <row r="534" s="13" customFormat="1">
      <c r="A534" s="13"/>
      <c r="B534" s="222"/>
      <c r="C534" s="223"/>
      <c r="D534" s="224" t="s">
        <v>171</v>
      </c>
      <c r="E534" s="225" t="s">
        <v>21</v>
      </c>
      <c r="F534" s="226" t="s">
        <v>452</v>
      </c>
      <c r="G534" s="223"/>
      <c r="H534" s="225" t="s">
        <v>21</v>
      </c>
      <c r="I534" s="227"/>
      <c r="J534" s="223"/>
      <c r="K534" s="223"/>
      <c r="L534" s="228"/>
      <c r="M534" s="229"/>
      <c r="N534" s="230"/>
      <c r="O534" s="230"/>
      <c r="P534" s="230"/>
      <c r="Q534" s="230"/>
      <c r="R534" s="230"/>
      <c r="S534" s="230"/>
      <c r="T534" s="23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2" t="s">
        <v>171</v>
      </c>
      <c r="AU534" s="232" t="s">
        <v>106</v>
      </c>
      <c r="AV534" s="13" t="s">
        <v>83</v>
      </c>
      <c r="AW534" s="13" t="s">
        <v>36</v>
      </c>
      <c r="AX534" s="13" t="s">
        <v>75</v>
      </c>
      <c r="AY534" s="232" t="s">
        <v>161</v>
      </c>
    </row>
    <row r="535" s="14" customFormat="1">
      <c r="A535" s="14"/>
      <c r="B535" s="233"/>
      <c r="C535" s="234"/>
      <c r="D535" s="224" t="s">
        <v>171</v>
      </c>
      <c r="E535" s="235" t="s">
        <v>21</v>
      </c>
      <c r="F535" s="236" t="s">
        <v>446</v>
      </c>
      <c r="G535" s="234"/>
      <c r="H535" s="237">
        <v>54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3" t="s">
        <v>171</v>
      </c>
      <c r="AU535" s="243" t="s">
        <v>106</v>
      </c>
      <c r="AV535" s="14" t="s">
        <v>106</v>
      </c>
      <c r="AW535" s="14" t="s">
        <v>36</v>
      </c>
      <c r="AX535" s="14" t="s">
        <v>75</v>
      </c>
      <c r="AY535" s="243" t="s">
        <v>161</v>
      </c>
    </row>
    <row r="536" s="15" customFormat="1">
      <c r="A536" s="15"/>
      <c r="B536" s="244"/>
      <c r="C536" s="245"/>
      <c r="D536" s="224" t="s">
        <v>171</v>
      </c>
      <c r="E536" s="246" t="s">
        <v>21</v>
      </c>
      <c r="F536" s="247" t="s">
        <v>175</v>
      </c>
      <c r="G536" s="245"/>
      <c r="H536" s="248">
        <v>54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4" t="s">
        <v>171</v>
      </c>
      <c r="AU536" s="254" t="s">
        <v>106</v>
      </c>
      <c r="AV536" s="15" t="s">
        <v>167</v>
      </c>
      <c r="AW536" s="15" t="s">
        <v>36</v>
      </c>
      <c r="AX536" s="15" t="s">
        <v>83</v>
      </c>
      <c r="AY536" s="254" t="s">
        <v>161</v>
      </c>
    </row>
    <row r="537" s="2" customFormat="1" ht="33" customHeight="1">
      <c r="A537" s="41"/>
      <c r="B537" s="42"/>
      <c r="C537" s="204" t="s">
        <v>453</v>
      </c>
      <c r="D537" s="204" t="s">
        <v>163</v>
      </c>
      <c r="E537" s="205" t="s">
        <v>454</v>
      </c>
      <c r="F537" s="206" t="s">
        <v>455</v>
      </c>
      <c r="G537" s="207" t="s">
        <v>87</v>
      </c>
      <c r="H537" s="208">
        <v>21</v>
      </c>
      <c r="I537" s="209"/>
      <c r="J537" s="210">
        <f>ROUND(I537*H537,2)</f>
        <v>0</v>
      </c>
      <c r="K537" s="206" t="s">
        <v>166</v>
      </c>
      <c r="L537" s="47"/>
      <c r="M537" s="211" t="s">
        <v>21</v>
      </c>
      <c r="N537" s="212" t="s">
        <v>47</v>
      </c>
      <c r="O537" s="87"/>
      <c r="P537" s="213">
        <f>O537*H537</f>
        <v>0</v>
      </c>
      <c r="Q537" s="213">
        <v>0.00172</v>
      </c>
      <c r="R537" s="213">
        <f>Q537*H537</f>
        <v>0.036119999999999999</v>
      </c>
      <c r="S537" s="213">
        <v>0</v>
      </c>
      <c r="T537" s="214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5" t="s">
        <v>278</v>
      </c>
      <c r="AT537" s="215" t="s">
        <v>163</v>
      </c>
      <c r="AU537" s="215" t="s">
        <v>106</v>
      </c>
      <c r="AY537" s="19" t="s">
        <v>161</v>
      </c>
      <c r="BE537" s="216">
        <f>IF(N537="základní",J537,0)</f>
        <v>0</v>
      </c>
      <c r="BF537" s="216">
        <f>IF(N537="snížená",J537,0)</f>
        <v>0</v>
      </c>
      <c r="BG537" s="216">
        <f>IF(N537="zákl. přenesená",J537,0)</f>
        <v>0</v>
      </c>
      <c r="BH537" s="216">
        <f>IF(N537="sníž. přenesená",J537,0)</f>
        <v>0</v>
      </c>
      <c r="BI537" s="216">
        <f>IF(N537="nulová",J537,0)</f>
        <v>0</v>
      </c>
      <c r="BJ537" s="19" t="s">
        <v>106</v>
      </c>
      <c r="BK537" s="216">
        <f>ROUND(I537*H537,2)</f>
        <v>0</v>
      </c>
      <c r="BL537" s="19" t="s">
        <v>278</v>
      </c>
      <c r="BM537" s="215" t="s">
        <v>456</v>
      </c>
    </row>
    <row r="538" s="2" customFormat="1">
      <c r="A538" s="41"/>
      <c r="B538" s="42"/>
      <c r="C538" s="43"/>
      <c r="D538" s="217" t="s">
        <v>169</v>
      </c>
      <c r="E538" s="43"/>
      <c r="F538" s="218" t="s">
        <v>457</v>
      </c>
      <c r="G538" s="43"/>
      <c r="H538" s="43"/>
      <c r="I538" s="219"/>
      <c r="J538" s="43"/>
      <c r="K538" s="43"/>
      <c r="L538" s="47"/>
      <c r="M538" s="220"/>
      <c r="N538" s="221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19" t="s">
        <v>169</v>
      </c>
      <c r="AU538" s="19" t="s">
        <v>106</v>
      </c>
    </row>
    <row r="539" s="13" customFormat="1">
      <c r="A539" s="13"/>
      <c r="B539" s="222"/>
      <c r="C539" s="223"/>
      <c r="D539" s="224" t="s">
        <v>171</v>
      </c>
      <c r="E539" s="225" t="s">
        <v>21</v>
      </c>
      <c r="F539" s="226" t="s">
        <v>172</v>
      </c>
      <c r="G539" s="223"/>
      <c r="H539" s="225" t="s">
        <v>21</v>
      </c>
      <c r="I539" s="227"/>
      <c r="J539" s="223"/>
      <c r="K539" s="223"/>
      <c r="L539" s="228"/>
      <c r="M539" s="229"/>
      <c r="N539" s="230"/>
      <c r="O539" s="230"/>
      <c r="P539" s="230"/>
      <c r="Q539" s="230"/>
      <c r="R539" s="230"/>
      <c r="S539" s="230"/>
      <c r="T539" s="23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2" t="s">
        <v>171</v>
      </c>
      <c r="AU539" s="232" t="s">
        <v>106</v>
      </c>
      <c r="AV539" s="13" t="s">
        <v>83</v>
      </c>
      <c r="AW539" s="13" t="s">
        <v>36</v>
      </c>
      <c r="AX539" s="13" t="s">
        <v>75</v>
      </c>
      <c r="AY539" s="232" t="s">
        <v>161</v>
      </c>
    </row>
    <row r="540" s="13" customFormat="1">
      <c r="A540" s="13"/>
      <c r="B540" s="222"/>
      <c r="C540" s="223"/>
      <c r="D540" s="224" t="s">
        <v>171</v>
      </c>
      <c r="E540" s="225" t="s">
        <v>21</v>
      </c>
      <c r="F540" s="226" t="s">
        <v>444</v>
      </c>
      <c r="G540" s="223"/>
      <c r="H540" s="225" t="s">
        <v>21</v>
      </c>
      <c r="I540" s="227"/>
      <c r="J540" s="223"/>
      <c r="K540" s="223"/>
      <c r="L540" s="228"/>
      <c r="M540" s="229"/>
      <c r="N540" s="230"/>
      <c r="O540" s="230"/>
      <c r="P540" s="230"/>
      <c r="Q540" s="230"/>
      <c r="R540" s="230"/>
      <c r="S540" s="230"/>
      <c r="T540" s="23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2" t="s">
        <v>171</v>
      </c>
      <c r="AU540" s="232" t="s">
        <v>106</v>
      </c>
      <c r="AV540" s="13" t="s">
        <v>83</v>
      </c>
      <c r="AW540" s="13" t="s">
        <v>36</v>
      </c>
      <c r="AX540" s="13" t="s">
        <v>75</v>
      </c>
      <c r="AY540" s="232" t="s">
        <v>161</v>
      </c>
    </row>
    <row r="541" s="13" customFormat="1">
      <c r="A541" s="13"/>
      <c r="B541" s="222"/>
      <c r="C541" s="223"/>
      <c r="D541" s="224" t="s">
        <v>171</v>
      </c>
      <c r="E541" s="225" t="s">
        <v>21</v>
      </c>
      <c r="F541" s="226" t="s">
        <v>458</v>
      </c>
      <c r="G541" s="223"/>
      <c r="H541" s="225" t="s">
        <v>21</v>
      </c>
      <c r="I541" s="227"/>
      <c r="J541" s="223"/>
      <c r="K541" s="223"/>
      <c r="L541" s="228"/>
      <c r="M541" s="229"/>
      <c r="N541" s="230"/>
      <c r="O541" s="230"/>
      <c r="P541" s="230"/>
      <c r="Q541" s="230"/>
      <c r="R541" s="230"/>
      <c r="S541" s="230"/>
      <c r="T541" s="23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2" t="s">
        <v>171</v>
      </c>
      <c r="AU541" s="232" t="s">
        <v>106</v>
      </c>
      <c r="AV541" s="13" t="s">
        <v>83</v>
      </c>
      <c r="AW541" s="13" t="s">
        <v>36</v>
      </c>
      <c r="AX541" s="13" t="s">
        <v>75</v>
      </c>
      <c r="AY541" s="232" t="s">
        <v>161</v>
      </c>
    </row>
    <row r="542" s="14" customFormat="1">
      <c r="A542" s="14"/>
      <c r="B542" s="233"/>
      <c r="C542" s="234"/>
      <c r="D542" s="224" t="s">
        <v>171</v>
      </c>
      <c r="E542" s="235" t="s">
        <v>21</v>
      </c>
      <c r="F542" s="236" t="s">
        <v>7</v>
      </c>
      <c r="G542" s="234"/>
      <c r="H542" s="237">
        <v>21</v>
      </c>
      <c r="I542" s="238"/>
      <c r="J542" s="234"/>
      <c r="K542" s="234"/>
      <c r="L542" s="239"/>
      <c r="M542" s="240"/>
      <c r="N542" s="241"/>
      <c r="O542" s="241"/>
      <c r="P542" s="241"/>
      <c r="Q542" s="241"/>
      <c r="R542" s="241"/>
      <c r="S542" s="241"/>
      <c r="T542" s="24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3" t="s">
        <v>171</v>
      </c>
      <c r="AU542" s="243" t="s">
        <v>106</v>
      </c>
      <c r="AV542" s="14" t="s">
        <v>106</v>
      </c>
      <c r="AW542" s="14" t="s">
        <v>36</v>
      </c>
      <c r="AX542" s="14" t="s">
        <v>75</v>
      </c>
      <c r="AY542" s="243" t="s">
        <v>161</v>
      </c>
    </row>
    <row r="543" s="15" customFormat="1">
      <c r="A543" s="15"/>
      <c r="B543" s="244"/>
      <c r="C543" s="245"/>
      <c r="D543" s="224" t="s">
        <v>171</v>
      </c>
      <c r="E543" s="246" t="s">
        <v>21</v>
      </c>
      <c r="F543" s="247" t="s">
        <v>175</v>
      </c>
      <c r="G543" s="245"/>
      <c r="H543" s="248">
        <v>21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4" t="s">
        <v>171</v>
      </c>
      <c r="AU543" s="254" t="s">
        <v>106</v>
      </c>
      <c r="AV543" s="15" t="s">
        <v>167</v>
      </c>
      <c r="AW543" s="15" t="s">
        <v>36</v>
      </c>
      <c r="AX543" s="15" t="s">
        <v>83</v>
      </c>
      <c r="AY543" s="254" t="s">
        <v>161</v>
      </c>
    </row>
    <row r="544" s="2" customFormat="1" ht="33" customHeight="1">
      <c r="A544" s="41"/>
      <c r="B544" s="42"/>
      <c r="C544" s="204" t="s">
        <v>459</v>
      </c>
      <c r="D544" s="204" t="s">
        <v>163</v>
      </c>
      <c r="E544" s="205" t="s">
        <v>460</v>
      </c>
      <c r="F544" s="206" t="s">
        <v>461</v>
      </c>
      <c r="G544" s="207" t="s">
        <v>87</v>
      </c>
      <c r="H544" s="208">
        <v>47</v>
      </c>
      <c r="I544" s="209"/>
      <c r="J544" s="210">
        <f>ROUND(I544*H544,2)</f>
        <v>0</v>
      </c>
      <c r="K544" s="206" t="s">
        <v>166</v>
      </c>
      <c r="L544" s="47"/>
      <c r="M544" s="211" t="s">
        <v>21</v>
      </c>
      <c r="N544" s="212" t="s">
        <v>47</v>
      </c>
      <c r="O544" s="87"/>
      <c r="P544" s="213">
        <f>O544*H544</f>
        <v>0</v>
      </c>
      <c r="Q544" s="213">
        <v>0.0015299999999999999</v>
      </c>
      <c r="R544" s="213">
        <f>Q544*H544</f>
        <v>0.071910000000000002</v>
      </c>
      <c r="S544" s="213">
        <v>0</v>
      </c>
      <c r="T544" s="214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5" t="s">
        <v>278</v>
      </c>
      <c r="AT544" s="215" t="s">
        <v>163</v>
      </c>
      <c r="AU544" s="215" t="s">
        <v>106</v>
      </c>
      <c r="AY544" s="19" t="s">
        <v>161</v>
      </c>
      <c r="BE544" s="216">
        <f>IF(N544="základní",J544,0)</f>
        <v>0</v>
      </c>
      <c r="BF544" s="216">
        <f>IF(N544="snížená",J544,0)</f>
        <v>0</v>
      </c>
      <c r="BG544" s="216">
        <f>IF(N544="zákl. přenesená",J544,0)</f>
        <v>0</v>
      </c>
      <c r="BH544" s="216">
        <f>IF(N544="sníž. přenesená",J544,0)</f>
        <v>0</v>
      </c>
      <c r="BI544" s="216">
        <f>IF(N544="nulová",J544,0)</f>
        <v>0</v>
      </c>
      <c r="BJ544" s="19" t="s">
        <v>106</v>
      </c>
      <c r="BK544" s="216">
        <f>ROUND(I544*H544,2)</f>
        <v>0</v>
      </c>
      <c r="BL544" s="19" t="s">
        <v>278</v>
      </c>
      <c r="BM544" s="215" t="s">
        <v>462</v>
      </c>
    </row>
    <row r="545" s="2" customFormat="1">
      <c r="A545" s="41"/>
      <c r="B545" s="42"/>
      <c r="C545" s="43"/>
      <c r="D545" s="217" t="s">
        <v>169</v>
      </c>
      <c r="E545" s="43"/>
      <c r="F545" s="218" t="s">
        <v>463</v>
      </c>
      <c r="G545" s="43"/>
      <c r="H545" s="43"/>
      <c r="I545" s="219"/>
      <c r="J545" s="43"/>
      <c r="K545" s="43"/>
      <c r="L545" s="47"/>
      <c r="M545" s="220"/>
      <c r="N545" s="221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19" t="s">
        <v>169</v>
      </c>
      <c r="AU545" s="19" t="s">
        <v>106</v>
      </c>
    </row>
    <row r="546" s="13" customFormat="1">
      <c r="A546" s="13"/>
      <c r="B546" s="222"/>
      <c r="C546" s="223"/>
      <c r="D546" s="224" t="s">
        <v>171</v>
      </c>
      <c r="E546" s="225" t="s">
        <v>21</v>
      </c>
      <c r="F546" s="226" t="s">
        <v>172</v>
      </c>
      <c r="G546" s="223"/>
      <c r="H546" s="225" t="s">
        <v>21</v>
      </c>
      <c r="I546" s="227"/>
      <c r="J546" s="223"/>
      <c r="K546" s="223"/>
      <c r="L546" s="228"/>
      <c r="M546" s="229"/>
      <c r="N546" s="230"/>
      <c r="O546" s="230"/>
      <c r="P546" s="230"/>
      <c r="Q546" s="230"/>
      <c r="R546" s="230"/>
      <c r="S546" s="230"/>
      <c r="T546" s="23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2" t="s">
        <v>171</v>
      </c>
      <c r="AU546" s="232" t="s">
        <v>106</v>
      </c>
      <c r="AV546" s="13" t="s">
        <v>83</v>
      </c>
      <c r="AW546" s="13" t="s">
        <v>36</v>
      </c>
      <c r="AX546" s="13" t="s">
        <v>75</v>
      </c>
      <c r="AY546" s="232" t="s">
        <v>161</v>
      </c>
    </row>
    <row r="547" s="13" customFormat="1">
      <c r="A547" s="13"/>
      <c r="B547" s="222"/>
      <c r="C547" s="223"/>
      <c r="D547" s="224" t="s">
        <v>171</v>
      </c>
      <c r="E547" s="225" t="s">
        <v>21</v>
      </c>
      <c r="F547" s="226" t="s">
        <v>444</v>
      </c>
      <c r="G547" s="223"/>
      <c r="H547" s="225" t="s">
        <v>21</v>
      </c>
      <c r="I547" s="227"/>
      <c r="J547" s="223"/>
      <c r="K547" s="223"/>
      <c r="L547" s="228"/>
      <c r="M547" s="229"/>
      <c r="N547" s="230"/>
      <c r="O547" s="230"/>
      <c r="P547" s="230"/>
      <c r="Q547" s="230"/>
      <c r="R547" s="230"/>
      <c r="S547" s="230"/>
      <c r="T547" s="23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2" t="s">
        <v>171</v>
      </c>
      <c r="AU547" s="232" t="s">
        <v>106</v>
      </c>
      <c r="AV547" s="13" t="s">
        <v>83</v>
      </c>
      <c r="AW547" s="13" t="s">
        <v>36</v>
      </c>
      <c r="AX547" s="13" t="s">
        <v>75</v>
      </c>
      <c r="AY547" s="232" t="s">
        <v>161</v>
      </c>
    </row>
    <row r="548" s="13" customFormat="1">
      <c r="A548" s="13"/>
      <c r="B548" s="222"/>
      <c r="C548" s="223"/>
      <c r="D548" s="224" t="s">
        <v>171</v>
      </c>
      <c r="E548" s="225" t="s">
        <v>21</v>
      </c>
      <c r="F548" s="226" t="s">
        <v>464</v>
      </c>
      <c r="G548" s="223"/>
      <c r="H548" s="225" t="s">
        <v>21</v>
      </c>
      <c r="I548" s="227"/>
      <c r="J548" s="223"/>
      <c r="K548" s="223"/>
      <c r="L548" s="228"/>
      <c r="M548" s="229"/>
      <c r="N548" s="230"/>
      <c r="O548" s="230"/>
      <c r="P548" s="230"/>
      <c r="Q548" s="230"/>
      <c r="R548" s="230"/>
      <c r="S548" s="230"/>
      <c r="T548" s="23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2" t="s">
        <v>171</v>
      </c>
      <c r="AU548" s="232" t="s">
        <v>106</v>
      </c>
      <c r="AV548" s="13" t="s">
        <v>83</v>
      </c>
      <c r="AW548" s="13" t="s">
        <v>36</v>
      </c>
      <c r="AX548" s="13" t="s">
        <v>75</v>
      </c>
      <c r="AY548" s="232" t="s">
        <v>161</v>
      </c>
    </row>
    <row r="549" s="14" customFormat="1">
      <c r="A549" s="14"/>
      <c r="B549" s="233"/>
      <c r="C549" s="234"/>
      <c r="D549" s="224" t="s">
        <v>171</v>
      </c>
      <c r="E549" s="235" t="s">
        <v>21</v>
      </c>
      <c r="F549" s="236" t="s">
        <v>465</v>
      </c>
      <c r="G549" s="234"/>
      <c r="H549" s="237">
        <v>47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3" t="s">
        <v>171</v>
      </c>
      <c r="AU549" s="243" t="s">
        <v>106</v>
      </c>
      <c r="AV549" s="14" t="s">
        <v>106</v>
      </c>
      <c r="AW549" s="14" t="s">
        <v>36</v>
      </c>
      <c r="AX549" s="14" t="s">
        <v>75</v>
      </c>
      <c r="AY549" s="243" t="s">
        <v>161</v>
      </c>
    </row>
    <row r="550" s="15" customFormat="1">
      <c r="A550" s="15"/>
      <c r="B550" s="244"/>
      <c r="C550" s="245"/>
      <c r="D550" s="224" t="s">
        <v>171</v>
      </c>
      <c r="E550" s="246" t="s">
        <v>21</v>
      </c>
      <c r="F550" s="247" t="s">
        <v>175</v>
      </c>
      <c r="G550" s="245"/>
      <c r="H550" s="248">
        <v>47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4" t="s">
        <v>171</v>
      </c>
      <c r="AU550" s="254" t="s">
        <v>106</v>
      </c>
      <c r="AV550" s="15" t="s">
        <v>167</v>
      </c>
      <c r="AW550" s="15" t="s">
        <v>36</v>
      </c>
      <c r="AX550" s="15" t="s">
        <v>83</v>
      </c>
      <c r="AY550" s="254" t="s">
        <v>161</v>
      </c>
    </row>
    <row r="551" s="2" customFormat="1" ht="37.8" customHeight="1">
      <c r="A551" s="41"/>
      <c r="B551" s="42"/>
      <c r="C551" s="204" t="s">
        <v>466</v>
      </c>
      <c r="D551" s="204" t="s">
        <v>163</v>
      </c>
      <c r="E551" s="205" t="s">
        <v>467</v>
      </c>
      <c r="F551" s="206" t="s">
        <v>468</v>
      </c>
      <c r="G551" s="207" t="s">
        <v>87</v>
      </c>
      <c r="H551" s="208">
        <v>2.6000000000000001</v>
      </c>
      <c r="I551" s="209"/>
      <c r="J551" s="210">
        <f>ROUND(I551*H551,2)</f>
        <v>0</v>
      </c>
      <c r="K551" s="206" t="s">
        <v>166</v>
      </c>
      <c r="L551" s="47"/>
      <c r="M551" s="211" t="s">
        <v>21</v>
      </c>
      <c r="N551" s="212" t="s">
        <v>47</v>
      </c>
      <c r="O551" s="87"/>
      <c r="P551" s="213">
        <f>O551*H551</f>
        <v>0</v>
      </c>
      <c r="Q551" s="213">
        <v>0.00055999999999999995</v>
      </c>
      <c r="R551" s="213">
        <f>Q551*H551</f>
        <v>0.0014559999999999998</v>
      </c>
      <c r="S551" s="213">
        <v>0</v>
      </c>
      <c r="T551" s="214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5" t="s">
        <v>278</v>
      </c>
      <c r="AT551" s="215" t="s">
        <v>163</v>
      </c>
      <c r="AU551" s="215" t="s">
        <v>106</v>
      </c>
      <c r="AY551" s="19" t="s">
        <v>161</v>
      </c>
      <c r="BE551" s="216">
        <f>IF(N551="základní",J551,0)</f>
        <v>0</v>
      </c>
      <c r="BF551" s="216">
        <f>IF(N551="snížená",J551,0)</f>
        <v>0</v>
      </c>
      <c r="BG551" s="216">
        <f>IF(N551="zákl. přenesená",J551,0)</f>
        <v>0</v>
      </c>
      <c r="BH551" s="216">
        <f>IF(N551="sníž. přenesená",J551,0)</f>
        <v>0</v>
      </c>
      <c r="BI551" s="216">
        <f>IF(N551="nulová",J551,0)</f>
        <v>0</v>
      </c>
      <c r="BJ551" s="19" t="s">
        <v>106</v>
      </c>
      <c r="BK551" s="216">
        <f>ROUND(I551*H551,2)</f>
        <v>0</v>
      </c>
      <c r="BL551" s="19" t="s">
        <v>278</v>
      </c>
      <c r="BM551" s="215" t="s">
        <v>469</v>
      </c>
    </row>
    <row r="552" s="2" customFormat="1">
      <c r="A552" s="41"/>
      <c r="B552" s="42"/>
      <c r="C552" s="43"/>
      <c r="D552" s="217" t="s">
        <v>169</v>
      </c>
      <c r="E552" s="43"/>
      <c r="F552" s="218" t="s">
        <v>470</v>
      </c>
      <c r="G552" s="43"/>
      <c r="H552" s="43"/>
      <c r="I552" s="219"/>
      <c r="J552" s="43"/>
      <c r="K552" s="43"/>
      <c r="L552" s="47"/>
      <c r="M552" s="220"/>
      <c r="N552" s="221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19" t="s">
        <v>169</v>
      </c>
      <c r="AU552" s="19" t="s">
        <v>106</v>
      </c>
    </row>
    <row r="553" s="13" customFormat="1">
      <c r="A553" s="13"/>
      <c r="B553" s="222"/>
      <c r="C553" s="223"/>
      <c r="D553" s="224" t="s">
        <v>171</v>
      </c>
      <c r="E553" s="225" t="s">
        <v>21</v>
      </c>
      <c r="F553" s="226" t="s">
        <v>172</v>
      </c>
      <c r="G553" s="223"/>
      <c r="H553" s="225" t="s">
        <v>21</v>
      </c>
      <c r="I553" s="227"/>
      <c r="J553" s="223"/>
      <c r="K553" s="223"/>
      <c r="L553" s="228"/>
      <c r="M553" s="229"/>
      <c r="N553" s="230"/>
      <c r="O553" s="230"/>
      <c r="P553" s="230"/>
      <c r="Q553" s="230"/>
      <c r="R553" s="230"/>
      <c r="S553" s="230"/>
      <c r="T553" s="23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2" t="s">
        <v>171</v>
      </c>
      <c r="AU553" s="232" t="s">
        <v>106</v>
      </c>
      <c r="AV553" s="13" t="s">
        <v>83</v>
      </c>
      <c r="AW553" s="13" t="s">
        <v>36</v>
      </c>
      <c r="AX553" s="13" t="s">
        <v>75</v>
      </c>
      <c r="AY553" s="232" t="s">
        <v>161</v>
      </c>
    </row>
    <row r="554" s="13" customFormat="1">
      <c r="A554" s="13"/>
      <c r="B554" s="222"/>
      <c r="C554" s="223"/>
      <c r="D554" s="224" t="s">
        <v>171</v>
      </c>
      <c r="E554" s="225" t="s">
        <v>21</v>
      </c>
      <c r="F554" s="226" t="s">
        <v>444</v>
      </c>
      <c r="G554" s="223"/>
      <c r="H554" s="225" t="s">
        <v>21</v>
      </c>
      <c r="I554" s="227"/>
      <c r="J554" s="223"/>
      <c r="K554" s="223"/>
      <c r="L554" s="228"/>
      <c r="M554" s="229"/>
      <c r="N554" s="230"/>
      <c r="O554" s="230"/>
      <c r="P554" s="230"/>
      <c r="Q554" s="230"/>
      <c r="R554" s="230"/>
      <c r="S554" s="230"/>
      <c r="T554" s="23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2" t="s">
        <v>171</v>
      </c>
      <c r="AU554" s="232" t="s">
        <v>106</v>
      </c>
      <c r="AV554" s="13" t="s">
        <v>83</v>
      </c>
      <c r="AW554" s="13" t="s">
        <v>36</v>
      </c>
      <c r="AX554" s="13" t="s">
        <v>75</v>
      </c>
      <c r="AY554" s="232" t="s">
        <v>161</v>
      </c>
    </row>
    <row r="555" s="13" customFormat="1">
      <c r="A555" s="13"/>
      <c r="B555" s="222"/>
      <c r="C555" s="223"/>
      <c r="D555" s="224" t="s">
        <v>171</v>
      </c>
      <c r="E555" s="225" t="s">
        <v>21</v>
      </c>
      <c r="F555" s="226" t="s">
        <v>471</v>
      </c>
      <c r="G555" s="223"/>
      <c r="H555" s="225" t="s">
        <v>21</v>
      </c>
      <c r="I555" s="227"/>
      <c r="J555" s="223"/>
      <c r="K555" s="223"/>
      <c r="L555" s="228"/>
      <c r="M555" s="229"/>
      <c r="N555" s="230"/>
      <c r="O555" s="230"/>
      <c r="P555" s="230"/>
      <c r="Q555" s="230"/>
      <c r="R555" s="230"/>
      <c r="S555" s="230"/>
      <c r="T555" s="23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2" t="s">
        <v>171</v>
      </c>
      <c r="AU555" s="232" t="s">
        <v>106</v>
      </c>
      <c r="AV555" s="13" t="s">
        <v>83</v>
      </c>
      <c r="AW555" s="13" t="s">
        <v>36</v>
      </c>
      <c r="AX555" s="13" t="s">
        <v>75</v>
      </c>
      <c r="AY555" s="232" t="s">
        <v>161</v>
      </c>
    </row>
    <row r="556" s="14" customFormat="1">
      <c r="A556" s="14"/>
      <c r="B556" s="233"/>
      <c r="C556" s="234"/>
      <c r="D556" s="224" t="s">
        <v>171</v>
      </c>
      <c r="E556" s="235" t="s">
        <v>21</v>
      </c>
      <c r="F556" s="236" t="s">
        <v>472</v>
      </c>
      <c r="G556" s="234"/>
      <c r="H556" s="237">
        <v>2.6000000000000001</v>
      </c>
      <c r="I556" s="238"/>
      <c r="J556" s="234"/>
      <c r="K556" s="234"/>
      <c r="L556" s="239"/>
      <c r="M556" s="240"/>
      <c r="N556" s="241"/>
      <c r="O556" s="241"/>
      <c r="P556" s="241"/>
      <c r="Q556" s="241"/>
      <c r="R556" s="241"/>
      <c r="S556" s="241"/>
      <c r="T556" s="24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3" t="s">
        <v>171</v>
      </c>
      <c r="AU556" s="243" t="s">
        <v>106</v>
      </c>
      <c r="AV556" s="14" t="s">
        <v>106</v>
      </c>
      <c r="AW556" s="14" t="s">
        <v>36</v>
      </c>
      <c r="AX556" s="14" t="s">
        <v>75</v>
      </c>
      <c r="AY556" s="243" t="s">
        <v>161</v>
      </c>
    </row>
    <row r="557" s="15" customFormat="1">
      <c r="A557" s="15"/>
      <c r="B557" s="244"/>
      <c r="C557" s="245"/>
      <c r="D557" s="224" t="s">
        <v>171</v>
      </c>
      <c r="E557" s="246" t="s">
        <v>21</v>
      </c>
      <c r="F557" s="247" t="s">
        <v>175</v>
      </c>
      <c r="G557" s="245"/>
      <c r="H557" s="248">
        <v>2.6000000000000001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4" t="s">
        <v>171</v>
      </c>
      <c r="AU557" s="254" t="s">
        <v>106</v>
      </c>
      <c r="AV557" s="15" t="s">
        <v>167</v>
      </c>
      <c r="AW557" s="15" t="s">
        <v>36</v>
      </c>
      <c r="AX557" s="15" t="s">
        <v>83</v>
      </c>
      <c r="AY557" s="254" t="s">
        <v>161</v>
      </c>
    </row>
    <row r="558" s="2" customFormat="1" ht="33" customHeight="1">
      <c r="A558" s="41"/>
      <c r="B558" s="42"/>
      <c r="C558" s="204" t="s">
        <v>473</v>
      </c>
      <c r="D558" s="204" t="s">
        <v>163</v>
      </c>
      <c r="E558" s="205" t="s">
        <v>474</v>
      </c>
      <c r="F558" s="206" t="s">
        <v>475</v>
      </c>
      <c r="G558" s="207" t="s">
        <v>87</v>
      </c>
      <c r="H558" s="208">
        <v>2.6000000000000001</v>
      </c>
      <c r="I558" s="209"/>
      <c r="J558" s="210">
        <f>ROUND(I558*H558,2)</f>
        <v>0</v>
      </c>
      <c r="K558" s="206" t="s">
        <v>197</v>
      </c>
      <c r="L558" s="47"/>
      <c r="M558" s="211" t="s">
        <v>21</v>
      </c>
      <c r="N558" s="212" t="s">
        <v>47</v>
      </c>
      <c r="O558" s="87"/>
      <c r="P558" s="213">
        <f>O558*H558</f>
        <v>0</v>
      </c>
      <c r="Q558" s="213">
        <v>0.00098999999999999999</v>
      </c>
      <c r="R558" s="213">
        <f>Q558*H558</f>
        <v>0.0025739999999999999</v>
      </c>
      <c r="S558" s="213">
        <v>0</v>
      </c>
      <c r="T558" s="214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5" t="s">
        <v>278</v>
      </c>
      <c r="AT558" s="215" t="s">
        <v>163</v>
      </c>
      <c r="AU558" s="215" t="s">
        <v>106</v>
      </c>
      <c r="AY558" s="19" t="s">
        <v>161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19" t="s">
        <v>106</v>
      </c>
      <c r="BK558" s="216">
        <f>ROUND(I558*H558,2)</f>
        <v>0</v>
      </c>
      <c r="BL558" s="19" t="s">
        <v>278</v>
      </c>
      <c r="BM558" s="215" t="s">
        <v>476</v>
      </c>
    </row>
    <row r="559" s="13" customFormat="1">
      <c r="A559" s="13"/>
      <c r="B559" s="222"/>
      <c r="C559" s="223"/>
      <c r="D559" s="224" t="s">
        <v>171</v>
      </c>
      <c r="E559" s="225" t="s">
        <v>21</v>
      </c>
      <c r="F559" s="226" t="s">
        <v>172</v>
      </c>
      <c r="G559" s="223"/>
      <c r="H559" s="225" t="s">
        <v>21</v>
      </c>
      <c r="I559" s="227"/>
      <c r="J559" s="223"/>
      <c r="K559" s="223"/>
      <c r="L559" s="228"/>
      <c r="M559" s="229"/>
      <c r="N559" s="230"/>
      <c r="O559" s="230"/>
      <c r="P559" s="230"/>
      <c r="Q559" s="230"/>
      <c r="R559" s="230"/>
      <c r="S559" s="230"/>
      <c r="T559" s="23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2" t="s">
        <v>171</v>
      </c>
      <c r="AU559" s="232" t="s">
        <v>106</v>
      </c>
      <c r="AV559" s="13" t="s">
        <v>83</v>
      </c>
      <c r="AW559" s="13" t="s">
        <v>36</v>
      </c>
      <c r="AX559" s="13" t="s">
        <v>75</v>
      </c>
      <c r="AY559" s="232" t="s">
        <v>161</v>
      </c>
    </row>
    <row r="560" s="13" customFormat="1">
      <c r="A560" s="13"/>
      <c r="B560" s="222"/>
      <c r="C560" s="223"/>
      <c r="D560" s="224" t="s">
        <v>171</v>
      </c>
      <c r="E560" s="225" t="s">
        <v>21</v>
      </c>
      <c r="F560" s="226" t="s">
        <v>444</v>
      </c>
      <c r="G560" s="223"/>
      <c r="H560" s="225" t="s">
        <v>21</v>
      </c>
      <c r="I560" s="227"/>
      <c r="J560" s="223"/>
      <c r="K560" s="223"/>
      <c r="L560" s="228"/>
      <c r="M560" s="229"/>
      <c r="N560" s="230"/>
      <c r="O560" s="230"/>
      <c r="P560" s="230"/>
      <c r="Q560" s="230"/>
      <c r="R560" s="230"/>
      <c r="S560" s="230"/>
      <c r="T560" s="23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2" t="s">
        <v>171</v>
      </c>
      <c r="AU560" s="232" t="s">
        <v>106</v>
      </c>
      <c r="AV560" s="13" t="s">
        <v>83</v>
      </c>
      <c r="AW560" s="13" t="s">
        <v>36</v>
      </c>
      <c r="AX560" s="13" t="s">
        <v>75</v>
      </c>
      <c r="AY560" s="232" t="s">
        <v>161</v>
      </c>
    </row>
    <row r="561" s="13" customFormat="1">
      <c r="A561" s="13"/>
      <c r="B561" s="222"/>
      <c r="C561" s="223"/>
      <c r="D561" s="224" t="s">
        <v>171</v>
      </c>
      <c r="E561" s="225" t="s">
        <v>21</v>
      </c>
      <c r="F561" s="226" t="s">
        <v>477</v>
      </c>
      <c r="G561" s="223"/>
      <c r="H561" s="225" t="s">
        <v>21</v>
      </c>
      <c r="I561" s="227"/>
      <c r="J561" s="223"/>
      <c r="K561" s="223"/>
      <c r="L561" s="228"/>
      <c r="M561" s="229"/>
      <c r="N561" s="230"/>
      <c r="O561" s="230"/>
      <c r="P561" s="230"/>
      <c r="Q561" s="230"/>
      <c r="R561" s="230"/>
      <c r="S561" s="230"/>
      <c r="T561" s="23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2" t="s">
        <v>171</v>
      </c>
      <c r="AU561" s="232" t="s">
        <v>106</v>
      </c>
      <c r="AV561" s="13" t="s">
        <v>83</v>
      </c>
      <c r="AW561" s="13" t="s">
        <v>36</v>
      </c>
      <c r="AX561" s="13" t="s">
        <v>75</v>
      </c>
      <c r="AY561" s="232" t="s">
        <v>161</v>
      </c>
    </row>
    <row r="562" s="14" customFormat="1">
      <c r="A562" s="14"/>
      <c r="B562" s="233"/>
      <c r="C562" s="234"/>
      <c r="D562" s="224" t="s">
        <v>171</v>
      </c>
      <c r="E562" s="235" t="s">
        <v>21</v>
      </c>
      <c r="F562" s="236" t="s">
        <v>472</v>
      </c>
      <c r="G562" s="234"/>
      <c r="H562" s="237">
        <v>2.6000000000000001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3" t="s">
        <v>171</v>
      </c>
      <c r="AU562" s="243" t="s">
        <v>106</v>
      </c>
      <c r="AV562" s="14" t="s">
        <v>106</v>
      </c>
      <c r="AW562" s="14" t="s">
        <v>36</v>
      </c>
      <c r="AX562" s="14" t="s">
        <v>75</v>
      </c>
      <c r="AY562" s="243" t="s">
        <v>161</v>
      </c>
    </row>
    <row r="563" s="15" customFormat="1">
      <c r="A563" s="15"/>
      <c r="B563" s="244"/>
      <c r="C563" s="245"/>
      <c r="D563" s="224" t="s">
        <v>171</v>
      </c>
      <c r="E563" s="246" t="s">
        <v>21</v>
      </c>
      <c r="F563" s="247" t="s">
        <v>175</v>
      </c>
      <c r="G563" s="245"/>
      <c r="H563" s="248">
        <v>2.6000000000000001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4" t="s">
        <v>171</v>
      </c>
      <c r="AU563" s="254" t="s">
        <v>106</v>
      </c>
      <c r="AV563" s="15" t="s">
        <v>167</v>
      </c>
      <c r="AW563" s="15" t="s">
        <v>36</v>
      </c>
      <c r="AX563" s="15" t="s">
        <v>83</v>
      </c>
      <c r="AY563" s="254" t="s">
        <v>161</v>
      </c>
    </row>
    <row r="564" s="2" customFormat="1" ht="37.8" customHeight="1">
      <c r="A564" s="41"/>
      <c r="B564" s="42"/>
      <c r="C564" s="204" t="s">
        <v>478</v>
      </c>
      <c r="D564" s="204" t="s">
        <v>163</v>
      </c>
      <c r="E564" s="205" t="s">
        <v>479</v>
      </c>
      <c r="F564" s="206" t="s">
        <v>480</v>
      </c>
      <c r="G564" s="207" t="s">
        <v>92</v>
      </c>
      <c r="H564" s="208">
        <v>10.4</v>
      </c>
      <c r="I564" s="209"/>
      <c r="J564" s="210">
        <f>ROUND(I564*H564,2)</f>
        <v>0</v>
      </c>
      <c r="K564" s="206" t="s">
        <v>166</v>
      </c>
      <c r="L564" s="47"/>
      <c r="M564" s="211" t="s">
        <v>21</v>
      </c>
      <c r="N564" s="212" t="s">
        <v>47</v>
      </c>
      <c r="O564" s="87"/>
      <c r="P564" s="213">
        <f>O564*H564</f>
        <v>0</v>
      </c>
      <c r="Q564" s="213">
        <v>0.01087</v>
      </c>
      <c r="R564" s="213">
        <f>Q564*H564</f>
        <v>0.113048</v>
      </c>
      <c r="S564" s="213">
        <v>0</v>
      </c>
      <c r="T564" s="214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5" t="s">
        <v>278</v>
      </c>
      <c r="AT564" s="215" t="s">
        <v>163</v>
      </c>
      <c r="AU564" s="215" t="s">
        <v>106</v>
      </c>
      <c r="AY564" s="19" t="s">
        <v>161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9" t="s">
        <v>106</v>
      </c>
      <c r="BK564" s="216">
        <f>ROUND(I564*H564,2)</f>
        <v>0</v>
      </c>
      <c r="BL564" s="19" t="s">
        <v>278</v>
      </c>
      <c r="BM564" s="215" t="s">
        <v>481</v>
      </c>
    </row>
    <row r="565" s="2" customFormat="1">
      <c r="A565" s="41"/>
      <c r="B565" s="42"/>
      <c r="C565" s="43"/>
      <c r="D565" s="217" t="s">
        <v>169</v>
      </c>
      <c r="E565" s="43"/>
      <c r="F565" s="218" t="s">
        <v>482</v>
      </c>
      <c r="G565" s="43"/>
      <c r="H565" s="43"/>
      <c r="I565" s="219"/>
      <c r="J565" s="43"/>
      <c r="K565" s="43"/>
      <c r="L565" s="47"/>
      <c r="M565" s="220"/>
      <c r="N565" s="221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19" t="s">
        <v>169</v>
      </c>
      <c r="AU565" s="19" t="s">
        <v>106</v>
      </c>
    </row>
    <row r="566" s="13" customFormat="1">
      <c r="A566" s="13"/>
      <c r="B566" s="222"/>
      <c r="C566" s="223"/>
      <c r="D566" s="224" t="s">
        <v>171</v>
      </c>
      <c r="E566" s="225" t="s">
        <v>21</v>
      </c>
      <c r="F566" s="226" t="s">
        <v>172</v>
      </c>
      <c r="G566" s="223"/>
      <c r="H566" s="225" t="s">
        <v>21</v>
      </c>
      <c r="I566" s="227"/>
      <c r="J566" s="223"/>
      <c r="K566" s="223"/>
      <c r="L566" s="228"/>
      <c r="M566" s="229"/>
      <c r="N566" s="230"/>
      <c r="O566" s="230"/>
      <c r="P566" s="230"/>
      <c r="Q566" s="230"/>
      <c r="R566" s="230"/>
      <c r="S566" s="230"/>
      <c r="T566" s="23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2" t="s">
        <v>171</v>
      </c>
      <c r="AU566" s="232" t="s">
        <v>106</v>
      </c>
      <c r="AV566" s="13" t="s">
        <v>83</v>
      </c>
      <c r="AW566" s="13" t="s">
        <v>36</v>
      </c>
      <c r="AX566" s="13" t="s">
        <v>75</v>
      </c>
      <c r="AY566" s="232" t="s">
        <v>161</v>
      </c>
    </row>
    <row r="567" s="13" customFormat="1">
      <c r="A567" s="13"/>
      <c r="B567" s="222"/>
      <c r="C567" s="223"/>
      <c r="D567" s="224" t="s">
        <v>171</v>
      </c>
      <c r="E567" s="225" t="s">
        <v>21</v>
      </c>
      <c r="F567" s="226" t="s">
        <v>444</v>
      </c>
      <c r="G567" s="223"/>
      <c r="H567" s="225" t="s">
        <v>21</v>
      </c>
      <c r="I567" s="227"/>
      <c r="J567" s="223"/>
      <c r="K567" s="223"/>
      <c r="L567" s="228"/>
      <c r="M567" s="229"/>
      <c r="N567" s="230"/>
      <c r="O567" s="230"/>
      <c r="P567" s="230"/>
      <c r="Q567" s="230"/>
      <c r="R567" s="230"/>
      <c r="S567" s="230"/>
      <c r="T567" s="23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2" t="s">
        <v>171</v>
      </c>
      <c r="AU567" s="232" t="s">
        <v>106</v>
      </c>
      <c r="AV567" s="13" t="s">
        <v>83</v>
      </c>
      <c r="AW567" s="13" t="s">
        <v>36</v>
      </c>
      <c r="AX567" s="13" t="s">
        <v>75</v>
      </c>
      <c r="AY567" s="232" t="s">
        <v>161</v>
      </c>
    </row>
    <row r="568" s="13" customFormat="1">
      <c r="A568" s="13"/>
      <c r="B568" s="222"/>
      <c r="C568" s="223"/>
      <c r="D568" s="224" t="s">
        <v>171</v>
      </c>
      <c r="E568" s="225" t="s">
        <v>21</v>
      </c>
      <c r="F568" s="226" t="s">
        <v>483</v>
      </c>
      <c r="G568" s="223"/>
      <c r="H568" s="225" t="s">
        <v>21</v>
      </c>
      <c r="I568" s="227"/>
      <c r="J568" s="223"/>
      <c r="K568" s="223"/>
      <c r="L568" s="228"/>
      <c r="M568" s="229"/>
      <c r="N568" s="230"/>
      <c r="O568" s="230"/>
      <c r="P568" s="230"/>
      <c r="Q568" s="230"/>
      <c r="R568" s="230"/>
      <c r="S568" s="230"/>
      <c r="T568" s="23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2" t="s">
        <v>171</v>
      </c>
      <c r="AU568" s="232" t="s">
        <v>106</v>
      </c>
      <c r="AV568" s="13" t="s">
        <v>83</v>
      </c>
      <c r="AW568" s="13" t="s">
        <v>36</v>
      </c>
      <c r="AX568" s="13" t="s">
        <v>75</v>
      </c>
      <c r="AY568" s="232" t="s">
        <v>161</v>
      </c>
    </row>
    <row r="569" s="14" customFormat="1">
      <c r="A569" s="14"/>
      <c r="B569" s="233"/>
      <c r="C569" s="234"/>
      <c r="D569" s="224" t="s">
        <v>171</v>
      </c>
      <c r="E569" s="235" t="s">
        <v>21</v>
      </c>
      <c r="F569" s="236" t="s">
        <v>484</v>
      </c>
      <c r="G569" s="234"/>
      <c r="H569" s="237">
        <v>9.9000000000000004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3" t="s">
        <v>171</v>
      </c>
      <c r="AU569" s="243" t="s">
        <v>106</v>
      </c>
      <c r="AV569" s="14" t="s">
        <v>106</v>
      </c>
      <c r="AW569" s="14" t="s">
        <v>36</v>
      </c>
      <c r="AX569" s="14" t="s">
        <v>75</v>
      </c>
      <c r="AY569" s="243" t="s">
        <v>161</v>
      </c>
    </row>
    <row r="570" s="13" customFormat="1">
      <c r="A570" s="13"/>
      <c r="B570" s="222"/>
      <c r="C570" s="223"/>
      <c r="D570" s="224" t="s">
        <v>171</v>
      </c>
      <c r="E570" s="225" t="s">
        <v>21</v>
      </c>
      <c r="F570" s="226" t="s">
        <v>485</v>
      </c>
      <c r="G570" s="223"/>
      <c r="H570" s="225" t="s">
        <v>21</v>
      </c>
      <c r="I570" s="227"/>
      <c r="J570" s="223"/>
      <c r="K570" s="223"/>
      <c r="L570" s="228"/>
      <c r="M570" s="229"/>
      <c r="N570" s="230"/>
      <c r="O570" s="230"/>
      <c r="P570" s="230"/>
      <c r="Q570" s="230"/>
      <c r="R570" s="230"/>
      <c r="S570" s="230"/>
      <c r="T570" s="23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2" t="s">
        <v>171</v>
      </c>
      <c r="AU570" s="232" t="s">
        <v>106</v>
      </c>
      <c r="AV570" s="13" t="s">
        <v>83</v>
      </c>
      <c r="AW570" s="13" t="s">
        <v>36</v>
      </c>
      <c r="AX570" s="13" t="s">
        <v>75</v>
      </c>
      <c r="AY570" s="232" t="s">
        <v>161</v>
      </c>
    </row>
    <row r="571" s="14" customFormat="1">
      <c r="A571" s="14"/>
      <c r="B571" s="233"/>
      <c r="C571" s="234"/>
      <c r="D571" s="224" t="s">
        <v>171</v>
      </c>
      <c r="E571" s="235" t="s">
        <v>21</v>
      </c>
      <c r="F571" s="236" t="s">
        <v>486</v>
      </c>
      <c r="G571" s="234"/>
      <c r="H571" s="237">
        <v>0.5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3" t="s">
        <v>171</v>
      </c>
      <c r="AU571" s="243" t="s">
        <v>106</v>
      </c>
      <c r="AV571" s="14" t="s">
        <v>106</v>
      </c>
      <c r="AW571" s="14" t="s">
        <v>36</v>
      </c>
      <c r="AX571" s="14" t="s">
        <v>75</v>
      </c>
      <c r="AY571" s="243" t="s">
        <v>161</v>
      </c>
    </row>
    <row r="572" s="15" customFormat="1">
      <c r="A572" s="15"/>
      <c r="B572" s="244"/>
      <c r="C572" s="245"/>
      <c r="D572" s="224" t="s">
        <v>171</v>
      </c>
      <c r="E572" s="246" t="s">
        <v>21</v>
      </c>
      <c r="F572" s="247" t="s">
        <v>175</v>
      </c>
      <c r="G572" s="245"/>
      <c r="H572" s="248">
        <v>10.4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4" t="s">
        <v>171</v>
      </c>
      <c r="AU572" s="254" t="s">
        <v>106</v>
      </c>
      <c r="AV572" s="15" t="s">
        <v>167</v>
      </c>
      <c r="AW572" s="15" t="s">
        <v>36</v>
      </c>
      <c r="AX572" s="15" t="s">
        <v>83</v>
      </c>
      <c r="AY572" s="254" t="s">
        <v>161</v>
      </c>
    </row>
    <row r="573" s="2" customFormat="1" ht="44.25" customHeight="1">
      <c r="A573" s="41"/>
      <c r="B573" s="42"/>
      <c r="C573" s="204" t="s">
        <v>465</v>
      </c>
      <c r="D573" s="204" t="s">
        <v>163</v>
      </c>
      <c r="E573" s="205" t="s">
        <v>487</v>
      </c>
      <c r="F573" s="206" t="s">
        <v>488</v>
      </c>
      <c r="G573" s="207" t="s">
        <v>87</v>
      </c>
      <c r="H573" s="208">
        <v>140</v>
      </c>
      <c r="I573" s="209"/>
      <c r="J573" s="210">
        <f>ROUND(I573*H573,2)</f>
        <v>0</v>
      </c>
      <c r="K573" s="206" t="s">
        <v>166</v>
      </c>
      <c r="L573" s="47"/>
      <c r="M573" s="211" t="s">
        <v>21</v>
      </c>
      <c r="N573" s="212" t="s">
        <v>47</v>
      </c>
      <c r="O573" s="87"/>
      <c r="P573" s="213">
        <f>O573*H573</f>
        <v>0</v>
      </c>
      <c r="Q573" s="213">
        <v>0</v>
      </c>
      <c r="R573" s="213">
        <f>Q573*H573</f>
        <v>0</v>
      </c>
      <c r="S573" s="213">
        <v>0</v>
      </c>
      <c r="T573" s="214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15" t="s">
        <v>278</v>
      </c>
      <c r="AT573" s="215" t="s">
        <v>163</v>
      </c>
      <c r="AU573" s="215" t="s">
        <v>106</v>
      </c>
      <c r="AY573" s="19" t="s">
        <v>161</v>
      </c>
      <c r="BE573" s="216">
        <f>IF(N573="základní",J573,0)</f>
        <v>0</v>
      </c>
      <c r="BF573" s="216">
        <f>IF(N573="snížená",J573,0)</f>
        <v>0</v>
      </c>
      <c r="BG573" s="216">
        <f>IF(N573="zákl. přenesená",J573,0)</f>
        <v>0</v>
      </c>
      <c r="BH573" s="216">
        <f>IF(N573="sníž. přenesená",J573,0)</f>
        <v>0</v>
      </c>
      <c r="BI573" s="216">
        <f>IF(N573="nulová",J573,0)</f>
        <v>0</v>
      </c>
      <c r="BJ573" s="19" t="s">
        <v>106</v>
      </c>
      <c r="BK573" s="216">
        <f>ROUND(I573*H573,2)</f>
        <v>0</v>
      </c>
      <c r="BL573" s="19" t="s">
        <v>278</v>
      </c>
      <c r="BM573" s="215" t="s">
        <v>489</v>
      </c>
    </row>
    <row r="574" s="2" customFormat="1">
      <c r="A574" s="41"/>
      <c r="B574" s="42"/>
      <c r="C574" s="43"/>
      <c r="D574" s="217" t="s">
        <v>169</v>
      </c>
      <c r="E574" s="43"/>
      <c r="F574" s="218" t="s">
        <v>490</v>
      </c>
      <c r="G574" s="43"/>
      <c r="H574" s="43"/>
      <c r="I574" s="219"/>
      <c r="J574" s="43"/>
      <c r="K574" s="43"/>
      <c r="L574" s="47"/>
      <c r="M574" s="220"/>
      <c r="N574" s="221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19" t="s">
        <v>169</v>
      </c>
      <c r="AU574" s="19" t="s">
        <v>106</v>
      </c>
    </row>
    <row r="575" s="13" customFormat="1">
      <c r="A575" s="13"/>
      <c r="B575" s="222"/>
      <c r="C575" s="223"/>
      <c r="D575" s="224" t="s">
        <v>171</v>
      </c>
      <c r="E575" s="225" t="s">
        <v>21</v>
      </c>
      <c r="F575" s="226" t="s">
        <v>172</v>
      </c>
      <c r="G575" s="223"/>
      <c r="H575" s="225" t="s">
        <v>21</v>
      </c>
      <c r="I575" s="227"/>
      <c r="J575" s="223"/>
      <c r="K575" s="223"/>
      <c r="L575" s="228"/>
      <c r="M575" s="229"/>
      <c r="N575" s="230"/>
      <c r="O575" s="230"/>
      <c r="P575" s="230"/>
      <c r="Q575" s="230"/>
      <c r="R575" s="230"/>
      <c r="S575" s="230"/>
      <c r="T575" s="23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2" t="s">
        <v>171</v>
      </c>
      <c r="AU575" s="232" t="s">
        <v>106</v>
      </c>
      <c r="AV575" s="13" t="s">
        <v>83</v>
      </c>
      <c r="AW575" s="13" t="s">
        <v>36</v>
      </c>
      <c r="AX575" s="13" t="s">
        <v>75</v>
      </c>
      <c r="AY575" s="232" t="s">
        <v>161</v>
      </c>
    </row>
    <row r="576" s="13" customFormat="1">
      <c r="A576" s="13"/>
      <c r="B576" s="222"/>
      <c r="C576" s="223"/>
      <c r="D576" s="224" t="s">
        <v>171</v>
      </c>
      <c r="E576" s="225" t="s">
        <v>21</v>
      </c>
      <c r="F576" s="226" t="s">
        <v>444</v>
      </c>
      <c r="G576" s="223"/>
      <c r="H576" s="225" t="s">
        <v>21</v>
      </c>
      <c r="I576" s="227"/>
      <c r="J576" s="223"/>
      <c r="K576" s="223"/>
      <c r="L576" s="228"/>
      <c r="M576" s="229"/>
      <c r="N576" s="230"/>
      <c r="O576" s="230"/>
      <c r="P576" s="230"/>
      <c r="Q576" s="230"/>
      <c r="R576" s="230"/>
      <c r="S576" s="230"/>
      <c r="T576" s="23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2" t="s">
        <v>171</v>
      </c>
      <c r="AU576" s="232" t="s">
        <v>106</v>
      </c>
      <c r="AV576" s="13" t="s">
        <v>83</v>
      </c>
      <c r="AW576" s="13" t="s">
        <v>36</v>
      </c>
      <c r="AX576" s="13" t="s">
        <v>75</v>
      </c>
      <c r="AY576" s="232" t="s">
        <v>161</v>
      </c>
    </row>
    <row r="577" s="13" customFormat="1">
      <c r="A577" s="13"/>
      <c r="B577" s="222"/>
      <c r="C577" s="223"/>
      <c r="D577" s="224" t="s">
        <v>171</v>
      </c>
      <c r="E577" s="225" t="s">
        <v>21</v>
      </c>
      <c r="F577" s="226" t="s">
        <v>483</v>
      </c>
      <c r="G577" s="223"/>
      <c r="H577" s="225" t="s">
        <v>21</v>
      </c>
      <c r="I577" s="227"/>
      <c r="J577" s="223"/>
      <c r="K577" s="223"/>
      <c r="L577" s="228"/>
      <c r="M577" s="229"/>
      <c r="N577" s="230"/>
      <c r="O577" s="230"/>
      <c r="P577" s="230"/>
      <c r="Q577" s="230"/>
      <c r="R577" s="230"/>
      <c r="S577" s="230"/>
      <c r="T577" s="23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2" t="s">
        <v>171</v>
      </c>
      <c r="AU577" s="232" t="s">
        <v>106</v>
      </c>
      <c r="AV577" s="13" t="s">
        <v>83</v>
      </c>
      <c r="AW577" s="13" t="s">
        <v>36</v>
      </c>
      <c r="AX577" s="13" t="s">
        <v>75</v>
      </c>
      <c r="AY577" s="232" t="s">
        <v>161</v>
      </c>
    </row>
    <row r="578" s="14" customFormat="1">
      <c r="A578" s="14"/>
      <c r="B578" s="233"/>
      <c r="C578" s="234"/>
      <c r="D578" s="224" t="s">
        <v>171</v>
      </c>
      <c r="E578" s="235" t="s">
        <v>21</v>
      </c>
      <c r="F578" s="236" t="s">
        <v>491</v>
      </c>
      <c r="G578" s="234"/>
      <c r="H578" s="237">
        <v>135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3" t="s">
        <v>171</v>
      </c>
      <c r="AU578" s="243" t="s">
        <v>106</v>
      </c>
      <c r="AV578" s="14" t="s">
        <v>106</v>
      </c>
      <c r="AW578" s="14" t="s">
        <v>36</v>
      </c>
      <c r="AX578" s="14" t="s">
        <v>75</v>
      </c>
      <c r="AY578" s="243" t="s">
        <v>161</v>
      </c>
    </row>
    <row r="579" s="13" customFormat="1">
      <c r="A579" s="13"/>
      <c r="B579" s="222"/>
      <c r="C579" s="223"/>
      <c r="D579" s="224" t="s">
        <v>171</v>
      </c>
      <c r="E579" s="225" t="s">
        <v>21</v>
      </c>
      <c r="F579" s="226" t="s">
        <v>485</v>
      </c>
      <c r="G579" s="223"/>
      <c r="H579" s="225" t="s">
        <v>21</v>
      </c>
      <c r="I579" s="227"/>
      <c r="J579" s="223"/>
      <c r="K579" s="223"/>
      <c r="L579" s="228"/>
      <c r="M579" s="229"/>
      <c r="N579" s="230"/>
      <c r="O579" s="230"/>
      <c r="P579" s="230"/>
      <c r="Q579" s="230"/>
      <c r="R579" s="230"/>
      <c r="S579" s="230"/>
      <c r="T579" s="23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2" t="s">
        <v>171</v>
      </c>
      <c r="AU579" s="232" t="s">
        <v>106</v>
      </c>
      <c r="AV579" s="13" t="s">
        <v>83</v>
      </c>
      <c r="AW579" s="13" t="s">
        <v>36</v>
      </c>
      <c r="AX579" s="13" t="s">
        <v>75</v>
      </c>
      <c r="AY579" s="232" t="s">
        <v>161</v>
      </c>
    </row>
    <row r="580" s="14" customFormat="1">
      <c r="A580" s="14"/>
      <c r="B580" s="233"/>
      <c r="C580" s="234"/>
      <c r="D580" s="224" t="s">
        <v>171</v>
      </c>
      <c r="E580" s="235" t="s">
        <v>21</v>
      </c>
      <c r="F580" s="236" t="s">
        <v>492</v>
      </c>
      <c r="G580" s="234"/>
      <c r="H580" s="237">
        <v>5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3" t="s">
        <v>171</v>
      </c>
      <c r="AU580" s="243" t="s">
        <v>106</v>
      </c>
      <c r="AV580" s="14" t="s">
        <v>106</v>
      </c>
      <c r="AW580" s="14" t="s">
        <v>36</v>
      </c>
      <c r="AX580" s="14" t="s">
        <v>75</v>
      </c>
      <c r="AY580" s="243" t="s">
        <v>161</v>
      </c>
    </row>
    <row r="581" s="15" customFormat="1">
      <c r="A581" s="15"/>
      <c r="B581" s="244"/>
      <c r="C581" s="245"/>
      <c r="D581" s="224" t="s">
        <v>171</v>
      </c>
      <c r="E581" s="246" t="s">
        <v>21</v>
      </c>
      <c r="F581" s="247" t="s">
        <v>175</v>
      </c>
      <c r="G581" s="245"/>
      <c r="H581" s="248">
        <v>140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4" t="s">
        <v>171</v>
      </c>
      <c r="AU581" s="254" t="s">
        <v>106</v>
      </c>
      <c r="AV581" s="15" t="s">
        <v>167</v>
      </c>
      <c r="AW581" s="15" t="s">
        <v>36</v>
      </c>
      <c r="AX581" s="15" t="s">
        <v>83</v>
      </c>
      <c r="AY581" s="254" t="s">
        <v>161</v>
      </c>
    </row>
    <row r="582" s="2" customFormat="1" ht="37.8" customHeight="1">
      <c r="A582" s="41"/>
      <c r="B582" s="42"/>
      <c r="C582" s="204" t="s">
        <v>493</v>
      </c>
      <c r="D582" s="204" t="s">
        <v>163</v>
      </c>
      <c r="E582" s="205" t="s">
        <v>494</v>
      </c>
      <c r="F582" s="206" t="s">
        <v>495</v>
      </c>
      <c r="G582" s="207" t="s">
        <v>92</v>
      </c>
      <c r="H582" s="208">
        <v>9.5449999999999999</v>
      </c>
      <c r="I582" s="209"/>
      <c r="J582" s="210">
        <f>ROUND(I582*H582,2)</f>
        <v>0</v>
      </c>
      <c r="K582" s="206" t="s">
        <v>166</v>
      </c>
      <c r="L582" s="47"/>
      <c r="M582" s="211" t="s">
        <v>21</v>
      </c>
      <c r="N582" s="212" t="s">
        <v>47</v>
      </c>
      <c r="O582" s="87"/>
      <c r="P582" s="213">
        <f>O582*H582</f>
        <v>0</v>
      </c>
      <c r="Q582" s="213">
        <v>0</v>
      </c>
      <c r="R582" s="213">
        <f>Q582*H582</f>
        <v>0</v>
      </c>
      <c r="S582" s="213">
        <v>0.0054999999999999997</v>
      </c>
      <c r="T582" s="214">
        <f>S582*H582</f>
        <v>0.052497499999999996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15" t="s">
        <v>278</v>
      </c>
      <c r="AT582" s="215" t="s">
        <v>163</v>
      </c>
      <c r="AU582" s="215" t="s">
        <v>106</v>
      </c>
      <c r="AY582" s="19" t="s">
        <v>161</v>
      </c>
      <c r="BE582" s="216">
        <f>IF(N582="základní",J582,0)</f>
        <v>0</v>
      </c>
      <c r="BF582" s="216">
        <f>IF(N582="snížená",J582,0)</f>
        <v>0</v>
      </c>
      <c r="BG582" s="216">
        <f>IF(N582="zákl. přenesená",J582,0)</f>
        <v>0</v>
      </c>
      <c r="BH582" s="216">
        <f>IF(N582="sníž. přenesená",J582,0)</f>
        <v>0</v>
      </c>
      <c r="BI582" s="216">
        <f>IF(N582="nulová",J582,0)</f>
        <v>0</v>
      </c>
      <c r="BJ582" s="19" t="s">
        <v>106</v>
      </c>
      <c r="BK582" s="216">
        <f>ROUND(I582*H582,2)</f>
        <v>0</v>
      </c>
      <c r="BL582" s="19" t="s">
        <v>278</v>
      </c>
      <c r="BM582" s="215" t="s">
        <v>496</v>
      </c>
    </row>
    <row r="583" s="2" customFormat="1">
      <c r="A583" s="41"/>
      <c r="B583" s="42"/>
      <c r="C583" s="43"/>
      <c r="D583" s="217" t="s">
        <v>169</v>
      </c>
      <c r="E583" s="43"/>
      <c r="F583" s="218" t="s">
        <v>497</v>
      </c>
      <c r="G583" s="43"/>
      <c r="H583" s="43"/>
      <c r="I583" s="219"/>
      <c r="J583" s="43"/>
      <c r="K583" s="43"/>
      <c r="L583" s="47"/>
      <c r="M583" s="220"/>
      <c r="N583" s="221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19" t="s">
        <v>169</v>
      </c>
      <c r="AU583" s="19" t="s">
        <v>106</v>
      </c>
    </row>
    <row r="584" s="14" customFormat="1">
      <c r="A584" s="14"/>
      <c r="B584" s="233"/>
      <c r="C584" s="234"/>
      <c r="D584" s="224" t="s">
        <v>171</v>
      </c>
      <c r="E584" s="235" t="s">
        <v>21</v>
      </c>
      <c r="F584" s="236" t="s">
        <v>498</v>
      </c>
      <c r="G584" s="234"/>
      <c r="H584" s="237">
        <v>3.0630000000000002</v>
      </c>
      <c r="I584" s="238"/>
      <c r="J584" s="234"/>
      <c r="K584" s="234"/>
      <c r="L584" s="239"/>
      <c r="M584" s="240"/>
      <c r="N584" s="241"/>
      <c r="O584" s="241"/>
      <c r="P584" s="241"/>
      <c r="Q584" s="241"/>
      <c r="R584" s="241"/>
      <c r="S584" s="241"/>
      <c r="T584" s="24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3" t="s">
        <v>171</v>
      </c>
      <c r="AU584" s="243" t="s">
        <v>106</v>
      </c>
      <c r="AV584" s="14" t="s">
        <v>106</v>
      </c>
      <c r="AW584" s="14" t="s">
        <v>36</v>
      </c>
      <c r="AX584" s="14" t="s">
        <v>75</v>
      </c>
      <c r="AY584" s="243" t="s">
        <v>161</v>
      </c>
    </row>
    <row r="585" s="14" customFormat="1">
      <c r="A585" s="14"/>
      <c r="B585" s="233"/>
      <c r="C585" s="234"/>
      <c r="D585" s="224" t="s">
        <v>171</v>
      </c>
      <c r="E585" s="235" t="s">
        <v>21</v>
      </c>
      <c r="F585" s="236" t="s">
        <v>499</v>
      </c>
      <c r="G585" s="234"/>
      <c r="H585" s="237">
        <v>6.4820000000000002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3" t="s">
        <v>171</v>
      </c>
      <c r="AU585" s="243" t="s">
        <v>106</v>
      </c>
      <c r="AV585" s="14" t="s">
        <v>106</v>
      </c>
      <c r="AW585" s="14" t="s">
        <v>36</v>
      </c>
      <c r="AX585" s="14" t="s">
        <v>75</v>
      </c>
      <c r="AY585" s="243" t="s">
        <v>161</v>
      </c>
    </row>
    <row r="586" s="15" customFormat="1">
      <c r="A586" s="15"/>
      <c r="B586" s="244"/>
      <c r="C586" s="245"/>
      <c r="D586" s="224" t="s">
        <v>171</v>
      </c>
      <c r="E586" s="246" t="s">
        <v>21</v>
      </c>
      <c r="F586" s="247" t="s">
        <v>175</v>
      </c>
      <c r="G586" s="245"/>
      <c r="H586" s="248">
        <v>9.5449999999999999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4" t="s">
        <v>171</v>
      </c>
      <c r="AU586" s="254" t="s">
        <v>106</v>
      </c>
      <c r="AV586" s="15" t="s">
        <v>167</v>
      </c>
      <c r="AW586" s="15" t="s">
        <v>36</v>
      </c>
      <c r="AX586" s="15" t="s">
        <v>83</v>
      </c>
      <c r="AY586" s="254" t="s">
        <v>161</v>
      </c>
    </row>
    <row r="587" s="2" customFormat="1">
      <c r="A587" s="41"/>
      <c r="B587" s="42"/>
      <c r="C587" s="43"/>
      <c r="D587" s="224" t="s">
        <v>185</v>
      </c>
      <c r="E587" s="43"/>
      <c r="F587" s="255" t="s">
        <v>189</v>
      </c>
      <c r="G587" s="43"/>
      <c r="H587" s="43"/>
      <c r="I587" s="43"/>
      <c r="J587" s="43"/>
      <c r="K587" s="43"/>
      <c r="L587" s="47"/>
      <c r="M587" s="220"/>
      <c r="N587" s="221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U587" s="19" t="s">
        <v>106</v>
      </c>
    </row>
    <row r="588" s="2" customFormat="1">
      <c r="A588" s="41"/>
      <c r="B588" s="42"/>
      <c r="C588" s="43"/>
      <c r="D588" s="224" t="s">
        <v>185</v>
      </c>
      <c r="E588" s="43"/>
      <c r="F588" s="256" t="s">
        <v>172</v>
      </c>
      <c r="G588" s="43"/>
      <c r="H588" s="257">
        <v>0</v>
      </c>
      <c r="I588" s="43"/>
      <c r="J588" s="43"/>
      <c r="K588" s="43"/>
      <c r="L588" s="47"/>
      <c r="M588" s="220"/>
      <c r="N588" s="221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U588" s="19" t="s">
        <v>106</v>
      </c>
    </row>
    <row r="589" s="2" customFormat="1">
      <c r="A589" s="41"/>
      <c r="B589" s="42"/>
      <c r="C589" s="43"/>
      <c r="D589" s="224" t="s">
        <v>185</v>
      </c>
      <c r="E589" s="43"/>
      <c r="F589" s="256" t="s">
        <v>190</v>
      </c>
      <c r="G589" s="43"/>
      <c r="H589" s="257">
        <v>0</v>
      </c>
      <c r="I589" s="43"/>
      <c r="J589" s="43"/>
      <c r="K589" s="43"/>
      <c r="L589" s="47"/>
      <c r="M589" s="220"/>
      <c r="N589" s="221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U589" s="19" t="s">
        <v>106</v>
      </c>
    </row>
    <row r="590" s="2" customFormat="1">
      <c r="A590" s="41"/>
      <c r="B590" s="42"/>
      <c r="C590" s="43"/>
      <c r="D590" s="224" t="s">
        <v>185</v>
      </c>
      <c r="E590" s="43"/>
      <c r="F590" s="256" t="s">
        <v>191</v>
      </c>
      <c r="G590" s="43"/>
      <c r="H590" s="257">
        <v>10.94</v>
      </c>
      <c r="I590" s="43"/>
      <c r="J590" s="43"/>
      <c r="K590" s="43"/>
      <c r="L590" s="47"/>
      <c r="M590" s="220"/>
      <c r="N590" s="221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U590" s="19" t="s">
        <v>106</v>
      </c>
    </row>
    <row r="591" s="2" customFormat="1">
      <c r="A591" s="41"/>
      <c r="B591" s="42"/>
      <c r="C591" s="43"/>
      <c r="D591" s="224" t="s">
        <v>185</v>
      </c>
      <c r="E591" s="43"/>
      <c r="F591" s="256" t="s">
        <v>175</v>
      </c>
      <c r="G591" s="43"/>
      <c r="H591" s="257">
        <v>10.94</v>
      </c>
      <c r="I591" s="43"/>
      <c r="J591" s="43"/>
      <c r="K591" s="43"/>
      <c r="L591" s="47"/>
      <c r="M591" s="220"/>
      <c r="N591" s="221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U591" s="19" t="s">
        <v>106</v>
      </c>
    </row>
    <row r="592" s="2" customFormat="1">
      <c r="A592" s="41"/>
      <c r="B592" s="42"/>
      <c r="C592" s="43"/>
      <c r="D592" s="224" t="s">
        <v>185</v>
      </c>
      <c r="E592" s="43"/>
      <c r="F592" s="255" t="s">
        <v>203</v>
      </c>
      <c r="G592" s="43"/>
      <c r="H592" s="43"/>
      <c r="I592" s="43"/>
      <c r="J592" s="43"/>
      <c r="K592" s="43"/>
      <c r="L592" s="47"/>
      <c r="M592" s="220"/>
      <c r="N592" s="221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U592" s="19" t="s">
        <v>106</v>
      </c>
    </row>
    <row r="593" s="2" customFormat="1">
      <c r="A593" s="41"/>
      <c r="B593" s="42"/>
      <c r="C593" s="43"/>
      <c r="D593" s="224" t="s">
        <v>185</v>
      </c>
      <c r="E593" s="43"/>
      <c r="F593" s="256" t="s">
        <v>172</v>
      </c>
      <c r="G593" s="43"/>
      <c r="H593" s="257">
        <v>0</v>
      </c>
      <c r="I593" s="43"/>
      <c r="J593" s="43"/>
      <c r="K593" s="43"/>
      <c r="L593" s="47"/>
      <c r="M593" s="220"/>
      <c r="N593" s="221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U593" s="19" t="s">
        <v>106</v>
      </c>
    </row>
    <row r="594" s="2" customFormat="1">
      <c r="A594" s="41"/>
      <c r="B594" s="42"/>
      <c r="C594" s="43"/>
      <c r="D594" s="224" t="s">
        <v>185</v>
      </c>
      <c r="E594" s="43"/>
      <c r="F594" s="256" t="s">
        <v>204</v>
      </c>
      <c r="G594" s="43"/>
      <c r="H594" s="257">
        <v>0</v>
      </c>
      <c r="I594" s="43"/>
      <c r="J594" s="43"/>
      <c r="K594" s="43"/>
      <c r="L594" s="47"/>
      <c r="M594" s="220"/>
      <c r="N594" s="221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U594" s="19" t="s">
        <v>106</v>
      </c>
    </row>
    <row r="595" s="2" customFormat="1">
      <c r="A595" s="41"/>
      <c r="B595" s="42"/>
      <c r="C595" s="43"/>
      <c r="D595" s="224" t="s">
        <v>185</v>
      </c>
      <c r="E595" s="43"/>
      <c r="F595" s="256" t="s">
        <v>205</v>
      </c>
      <c r="G595" s="43"/>
      <c r="H595" s="257">
        <v>23.149999999999999</v>
      </c>
      <c r="I595" s="43"/>
      <c r="J595" s="43"/>
      <c r="K595" s="43"/>
      <c r="L595" s="47"/>
      <c r="M595" s="220"/>
      <c r="N595" s="221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U595" s="19" t="s">
        <v>106</v>
      </c>
    </row>
    <row r="596" s="2" customFormat="1">
      <c r="A596" s="41"/>
      <c r="B596" s="42"/>
      <c r="C596" s="43"/>
      <c r="D596" s="224" t="s">
        <v>185</v>
      </c>
      <c r="E596" s="43"/>
      <c r="F596" s="256" t="s">
        <v>175</v>
      </c>
      <c r="G596" s="43"/>
      <c r="H596" s="257">
        <v>23.149999999999999</v>
      </c>
      <c r="I596" s="43"/>
      <c r="J596" s="43"/>
      <c r="K596" s="43"/>
      <c r="L596" s="47"/>
      <c r="M596" s="220"/>
      <c r="N596" s="221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U596" s="19" t="s">
        <v>106</v>
      </c>
    </row>
    <row r="597" s="2" customFormat="1" ht="44.25" customHeight="1">
      <c r="A597" s="41"/>
      <c r="B597" s="42"/>
      <c r="C597" s="204" t="s">
        <v>500</v>
      </c>
      <c r="D597" s="204" t="s">
        <v>163</v>
      </c>
      <c r="E597" s="205" t="s">
        <v>501</v>
      </c>
      <c r="F597" s="206" t="s">
        <v>502</v>
      </c>
      <c r="G597" s="207" t="s">
        <v>92</v>
      </c>
      <c r="H597" s="208">
        <v>9.5449999999999999</v>
      </c>
      <c r="I597" s="209"/>
      <c r="J597" s="210">
        <f>ROUND(I597*H597,2)</f>
        <v>0</v>
      </c>
      <c r="K597" s="206" t="s">
        <v>166</v>
      </c>
      <c r="L597" s="47"/>
      <c r="M597" s="211" t="s">
        <v>21</v>
      </c>
      <c r="N597" s="212" t="s">
        <v>47</v>
      </c>
      <c r="O597" s="87"/>
      <c r="P597" s="213">
        <f>O597*H597</f>
        <v>0</v>
      </c>
      <c r="Q597" s="213">
        <v>0</v>
      </c>
      <c r="R597" s="213">
        <f>Q597*H597</f>
        <v>0</v>
      </c>
      <c r="S597" s="213">
        <v>0.0032000000000000002</v>
      </c>
      <c r="T597" s="214">
        <f>S597*H597</f>
        <v>0.030544000000000002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15" t="s">
        <v>278</v>
      </c>
      <c r="AT597" s="215" t="s">
        <v>163</v>
      </c>
      <c r="AU597" s="215" t="s">
        <v>106</v>
      </c>
      <c r="AY597" s="19" t="s">
        <v>161</v>
      </c>
      <c r="BE597" s="216">
        <f>IF(N597="základní",J597,0)</f>
        <v>0</v>
      </c>
      <c r="BF597" s="216">
        <f>IF(N597="snížená",J597,0)</f>
        <v>0</v>
      </c>
      <c r="BG597" s="216">
        <f>IF(N597="zákl. přenesená",J597,0)</f>
        <v>0</v>
      </c>
      <c r="BH597" s="216">
        <f>IF(N597="sníž. přenesená",J597,0)</f>
        <v>0</v>
      </c>
      <c r="BI597" s="216">
        <f>IF(N597="nulová",J597,0)</f>
        <v>0</v>
      </c>
      <c r="BJ597" s="19" t="s">
        <v>106</v>
      </c>
      <c r="BK597" s="216">
        <f>ROUND(I597*H597,2)</f>
        <v>0</v>
      </c>
      <c r="BL597" s="19" t="s">
        <v>278</v>
      </c>
      <c r="BM597" s="215" t="s">
        <v>503</v>
      </c>
    </row>
    <row r="598" s="2" customFormat="1">
      <c r="A598" s="41"/>
      <c r="B598" s="42"/>
      <c r="C598" s="43"/>
      <c r="D598" s="217" t="s">
        <v>169</v>
      </c>
      <c r="E598" s="43"/>
      <c r="F598" s="218" t="s">
        <v>504</v>
      </c>
      <c r="G598" s="43"/>
      <c r="H598" s="43"/>
      <c r="I598" s="219"/>
      <c r="J598" s="43"/>
      <c r="K598" s="43"/>
      <c r="L598" s="47"/>
      <c r="M598" s="220"/>
      <c r="N598" s="221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19" t="s">
        <v>169</v>
      </c>
      <c r="AU598" s="19" t="s">
        <v>106</v>
      </c>
    </row>
    <row r="599" s="14" customFormat="1">
      <c r="A599" s="14"/>
      <c r="B599" s="233"/>
      <c r="C599" s="234"/>
      <c r="D599" s="224" t="s">
        <v>171</v>
      </c>
      <c r="E599" s="235" t="s">
        <v>21</v>
      </c>
      <c r="F599" s="236" t="s">
        <v>498</v>
      </c>
      <c r="G599" s="234"/>
      <c r="H599" s="237">
        <v>3.0630000000000002</v>
      </c>
      <c r="I599" s="238"/>
      <c r="J599" s="234"/>
      <c r="K599" s="234"/>
      <c r="L599" s="239"/>
      <c r="M599" s="240"/>
      <c r="N599" s="241"/>
      <c r="O599" s="241"/>
      <c r="P599" s="241"/>
      <c r="Q599" s="241"/>
      <c r="R599" s="241"/>
      <c r="S599" s="241"/>
      <c r="T599" s="24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3" t="s">
        <v>171</v>
      </c>
      <c r="AU599" s="243" t="s">
        <v>106</v>
      </c>
      <c r="AV599" s="14" t="s">
        <v>106</v>
      </c>
      <c r="AW599" s="14" t="s">
        <v>36</v>
      </c>
      <c r="AX599" s="14" t="s">
        <v>75</v>
      </c>
      <c r="AY599" s="243" t="s">
        <v>161</v>
      </c>
    </row>
    <row r="600" s="14" customFormat="1">
      <c r="A600" s="14"/>
      <c r="B600" s="233"/>
      <c r="C600" s="234"/>
      <c r="D600" s="224" t="s">
        <v>171</v>
      </c>
      <c r="E600" s="235" t="s">
        <v>21</v>
      </c>
      <c r="F600" s="236" t="s">
        <v>499</v>
      </c>
      <c r="G600" s="234"/>
      <c r="H600" s="237">
        <v>6.4820000000000002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3" t="s">
        <v>171</v>
      </c>
      <c r="AU600" s="243" t="s">
        <v>106</v>
      </c>
      <c r="AV600" s="14" t="s">
        <v>106</v>
      </c>
      <c r="AW600" s="14" t="s">
        <v>36</v>
      </c>
      <c r="AX600" s="14" t="s">
        <v>75</v>
      </c>
      <c r="AY600" s="243" t="s">
        <v>161</v>
      </c>
    </row>
    <row r="601" s="15" customFormat="1">
      <c r="A601" s="15"/>
      <c r="B601" s="244"/>
      <c r="C601" s="245"/>
      <c r="D601" s="224" t="s">
        <v>171</v>
      </c>
      <c r="E601" s="246" t="s">
        <v>21</v>
      </c>
      <c r="F601" s="247" t="s">
        <v>175</v>
      </c>
      <c r="G601" s="245"/>
      <c r="H601" s="248">
        <v>9.5449999999999999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4" t="s">
        <v>171</v>
      </c>
      <c r="AU601" s="254" t="s">
        <v>106</v>
      </c>
      <c r="AV601" s="15" t="s">
        <v>167</v>
      </c>
      <c r="AW601" s="15" t="s">
        <v>36</v>
      </c>
      <c r="AX601" s="15" t="s">
        <v>83</v>
      </c>
      <c r="AY601" s="254" t="s">
        <v>161</v>
      </c>
    </row>
    <row r="602" s="2" customFormat="1">
      <c r="A602" s="41"/>
      <c r="B602" s="42"/>
      <c r="C602" s="43"/>
      <c r="D602" s="224" t="s">
        <v>185</v>
      </c>
      <c r="E602" s="43"/>
      <c r="F602" s="255" t="s">
        <v>189</v>
      </c>
      <c r="G602" s="43"/>
      <c r="H602" s="43"/>
      <c r="I602" s="43"/>
      <c r="J602" s="43"/>
      <c r="K602" s="43"/>
      <c r="L602" s="47"/>
      <c r="M602" s="220"/>
      <c r="N602" s="221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U602" s="19" t="s">
        <v>106</v>
      </c>
    </row>
    <row r="603" s="2" customFormat="1">
      <c r="A603" s="41"/>
      <c r="B603" s="42"/>
      <c r="C603" s="43"/>
      <c r="D603" s="224" t="s">
        <v>185</v>
      </c>
      <c r="E603" s="43"/>
      <c r="F603" s="256" t="s">
        <v>172</v>
      </c>
      <c r="G603" s="43"/>
      <c r="H603" s="257">
        <v>0</v>
      </c>
      <c r="I603" s="43"/>
      <c r="J603" s="43"/>
      <c r="K603" s="43"/>
      <c r="L603" s="47"/>
      <c r="M603" s="220"/>
      <c r="N603" s="221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U603" s="19" t="s">
        <v>106</v>
      </c>
    </row>
    <row r="604" s="2" customFormat="1">
      <c r="A604" s="41"/>
      <c r="B604" s="42"/>
      <c r="C604" s="43"/>
      <c r="D604" s="224" t="s">
        <v>185</v>
      </c>
      <c r="E604" s="43"/>
      <c r="F604" s="256" t="s">
        <v>190</v>
      </c>
      <c r="G604" s="43"/>
      <c r="H604" s="257">
        <v>0</v>
      </c>
      <c r="I604" s="43"/>
      <c r="J604" s="43"/>
      <c r="K604" s="43"/>
      <c r="L604" s="47"/>
      <c r="M604" s="220"/>
      <c r="N604" s="221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U604" s="19" t="s">
        <v>106</v>
      </c>
    </row>
    <row r="605" s="2" customFormat="1">
      <c r="A605" s="41"/>
      <c r="B605" s="42"/>
      <c r="C605" s="43"/>
      <c r="D605" s="224" t="s">
        <v>185</v>
      </c>
      <c r="E605" s="43"/>
      <c r="F605" s="256" t="s">
        <v>191</v>
      </c>
      <c r="G605" s="43"/>
      <c r="H605" s="257">
        <v>10.94</v>
      </c>
      <c r="I605" s="43"/>
      <c r="J605" s="43"/>
      <c r="K605" s="43"/>
      <c r="L605" s="47"/>
      <c r="M605" s="220"/>
      <c r="N605" s="221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U605" s="19" t="s">
        <v>106</v>
      </c>
    </row>
    <row r="606" s="2" customFormat="1">
      <c r="A606" s="41"/>
      <c r="B606" s="42"/>
      <c r="C606" s="43"/>
      <c r="D606" s="224" t="s">
        <v>185</v>
      </c>
      <c r="E606" s="43"/>
      <c r="F606" s="256" t="s">
        <v>175</v>
      </c>
      <c r="G606" s="43"/>
      <c r="H606" s="257">
        <v>10.94</v>
      </c>
      <c r="I606" s="43"/>
      <c r="J606" s="43"/>
      <c r="K606" s="43"/>
      <c r="L606" s="47"/>
      <c r="M606" s="220"/>
      <c r="N606" s="221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U606" s="19" t="s">
        <v>106</v>
      </c>
    </row>
    <row r="607" s="2" customFormat="1">
      <c r="A607" s="41"/>
      <c r="B607" s="42"/>
      <c r="C607" s="43"/>
      <c r="D607" s="224" t="s">
        <v>185</v>
      </c>
      <c r="E607" s="43"/>
      <c r="F607" s="255" t="s">
        <v>203</v>
      </c>
      <c r="G607" s="43"/>
      <c r="H607" s="43"/>
      <c r="I607" s="43"/>
      <c r="J607" s="43"/>
      <c r="K607" s="43"/>
      <c r="L607" s="47"/>
      <c r="M607" s="220"/>
      <c r="N607" s="221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U607" s="19" t="s">
        <v>106</v>
      </c>
    </row>
    <row r="608" s="2" customFormat="1">
      <c r="A608" s="41"/>
      <c r="B608" s="42"/>
      <c r="C608" s="43"/>
      <c r="D608" s="224" t="s">
        <v>185</v>
      </c>
      <c r="E608" s="43"/>
      <c r="F608" s="256" t="s">
        <v>172</v>
      </c>
      <c r="G608" s="43"/>
      <c r="H608" s="257">
        <v>0</v>
      </c>
      <c r="I608" s="43"/>
      <c r="J608" s="43"/>
      <c r="K608" s="43"/>
      <c r="L608" s="47"/>
      <c r="M608" s="220"/>
      <c r="N608" s="221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U608" s="19" t="s">
        <v>106</v>
      </c>
    </row>
    <row r="609" s="2" customFormat="1">
      <c r="A609" s="41"/>
      <c r="B609" s="42"/>
      <c r="C609" s="43"/>
      <c r="D609" s="224" t="s">
        <v>185</v>
      </c>
      <c r="E609" s="43"/>
      <c r="F609" s="256" t="s">
        <v>204</v>
      </c>
      <c r="G609" s="43"/>
      <c r="H609" s="257">
        <v>0</v>
      </c>
      <c r="I609" s="43"/>
      <c r="J609" s="43"/>
      <c r="K609" s="43"/>
      <c r="L609" s="47"/>
      <c r="M609" s="220"/>
      <c r="N609" s="221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U609" s="19" t="s">
        <v>106</v>
      </c>
    </row>
    <row r="610" s="2" customFormat="1">
      <c r="A610" s="41"/>
      <c r="B610" s="42"/>
      <c r="C610" s="43"/>
      <c r="D610" s="224" t="s">
        <v>185</v>
      </c>
      <c r="E610" s="43"/>
      <c r="F610" s="256" t="s">
        <v>205</v>
      </c>
      <c r="G610" s="43"/>
      <c r="H610" s="257">
        <v>23.149999999999999</v>
      </c>
      <c r="I610" s="43"/>
      <c r="J610" s="43"/>
      <c r="K610" s="43"/>
      <c r="L610" s="47"/>
      <c r="M610" s="220"/>
      <c r="N610" s="221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U610" s="19" t="s">
        <v>106</v>
      </c>
    </row>
    <row r="611" s="2" customFormat="1">
      <c r="A611" s="41"/>
      <c r="B611" s="42"/>
      <c r="C611" s="43"/>
      <c r="D611" s="224" t="s">
        <v>185</v>
      </c>
      <c r="E611" s="43"/>
      <c r="F611" s="256" t="s">
        <v>175</v>
      </c>
      <c r="G611" s="43"/>
      <c r="H611" s="257">
        <v>23.149999999999999</v>
      </c>
      <c r="I611" s="43"/>
      <c r="J611" s="43"/>
      <c r="K611" s="43"/>
      <c r="L611" s="47"/>
      <c r="M611" s="220"/>
      <c r="N611" s="221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U611" s="19" t="s">
        <v>106</v>
      </c>
    </row>
    <row r="612" s="2" customFormat="1" ht="24.15" customHeight="1">
      <c r="A612" s="41"/>
      <c r="B612" s="42"/>
      <c r="C612" s="204" t="s">
        <v>505</v>
      </c>
      <c r="D612" s="204" t="s">
        <v>163</v>
      </c>
      <c r="E612" s="205" t="s">
        <v>506</v>
      </c>
      <c r="F612" s="206" t="s">
        <v>507</v>
      </c>
      <c r="G612" s="207" t="s">
        <v>92</v>
      </c>
      <c r="H612" s="208">
        <v>52.332000000000001</v>
      </c>
      <c r="I612" s="209"/>
      <c r="J612" s="210">
        <f>ROUND(I612*H612,2)</f>
        <v>0</v>
      </c>
      <c r="K612" s="206" t="s">
        <v>166</v>
      </c>
      <c r="L612" s="47"/>
      <c r="M612" s="211" t="s">
        <v>21</v>
      </c>
      <c r="N612" s="212" t="s">
        <v>47</v>
      </c>
      <c r="O612" s="87"/>
      <c r="P612" s="213">
        <f>O612*H612</f>
        <v>0</v>
      </c>
      <c r="Q612" s="213">
        <v>0</v>
      </c>
      <c r="R612" s="213">
        <f>Q612*H612</f>
        <v>0</v>
      </c>
      <c r="S612" s="213">
        <v>0.084000000000000005</v>
      </c>
      <c r="T612" s="214">
        <f>S612*H612</f>
        <v>4.3958880000000002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5" t="s">
        <v>278</v>
      </c>
      <c r="AT612" s="215" t="s">
        <v>163</v>
      </c>
      <c r="AU612" s="215" t="s">
        <v>106</v>
      </c>
      <c r="AY612" s="19" t="s">
        <v>161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19" t="s">
        <v>106</v>
      </c>
      <c r="BK612" s="216">
        <f>ROUND(I612*H612,2)</f>
        <v>0</v>
      </c>
      <c r="BL612" s="19" t="s">
        <v>278</v>
      </c>
      <c r="BM612" s="215" t="s">
        <v>508</v>
      </c>
    </row>
    <row r="613" s="2" customFormat="1">
      <c r="A613" s="41"/>
      <c r="B613" s="42"/>
      <c r="C613" s="43"/>
      <c r="D613" s="217" t="s">
        <v>169</v>
      </c>
      <c r="E613" s="43"/>
      <c r="F613" s="218" t="s">
        <v>509</v>
      </c>
      <c r="G613" s="43"/>
      <c r="H613" s="43"/>
      <c r="I613" s="219"/>
      <c r="J613" s="43"/>
      <c r="K613" s="43"/>
      <c r="L613" s="47"/>
      <c r="M613" s="220"/>
      <c r="N613" s="221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19" t="s">
        <v>169</v>
      </c>
      <c r="AU613" s="19" t="s">
        <v>106</v>
      </c>
    </row>
    <row r="614" s="13" customFormat="1">
      <c r="A614" s="13"/>
      <c r="B614" s="222"/>
      <c r="C614" s="223"/>
      <c r="D614" s="224" t="s">
        <v>171</v>
      </c>
      <c r="E614" s="225" t="s">
        <v>21</v>
      </c>
      <c r="F614" s="226" t="s">
        <v>510</v>
      </c>
      <c r="G614" s="223"/>
      <c r="H614" s="225" t="s">
        <v>21</v>
      </c>
      <c r="I614" s="227"/>
      <c r="J614" s="223"/>
      <c r="K614" s="223"/>
      <c r="L614" s="228"/>
      <c r="M614" s="229"/>
      <c r="N614" s="230"/>
      <c r="O614" s="230"/>
      <c r="P614" s="230"/>
      <c r="Q614" s="230"/>
      <c r="R614" s="230"/>
      <c r="S614" s="230"/>
      <c r="T614" s="23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2" t="s">
        <v>171</v>
      </c>
      <c r="AU614" s="232" t="s">
        <v>106</v>
      </c>
      <c r="AV614" s="13" t="s">
        <v>83</v>
      </c>
      <c r="AW614" s="13" t="s">
        <v>36</v>
      </c>
      <c r="AX614" s="13" t="s">
        <v>75</v>
      </c>
      <c r="AY614" s="232" t="s">
        <v>161</v>
      </c>
    </row>
    <row r="615" s="14" customFormat="1">
      <c r="A615" s="14"/>
      <c r="B615" s="233"/>
      <c r="C615" s="234"/>
      <c r="D615" s="224" t="s">
        <v>171</v>
      </c>
      <c r="E615" s="235" t="s">
        <v>21</v>
      </c>
      <c r="F615" s="236" t="s">
        <v>436</v>
      </c>
      <c r="G615" s="234"/>
      <c r="H615" s="237">
        <v>52.332000000000001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3" t="s">
        <v>171</v>
      </c>
      <c r="AU615" s="243" t="s">
        <v>106</v>
      </c>
      <c r="AV615" s="14" t="s">
        <v>106</v>
      </c>
      <c r="AW615" s="14" t="s">
        <v>36</v>
      </c>
      <c r="AX615" s="14" t="s">
        <v>83</v>
      </c>
      <c r="AY615" s="243" t="s">
        <v>161</v>
      </c>
    </row>
    <row r="616" s="2" customFormat="1">
      <c r="A616" s="41"/>
      <c r="B616" s="42"/>
      <c r="C616" s="43"/>
      <c r="D616" s="224" t="s">
        <v>185</v>
      </c>
      <c r="E616" s="43"/>
      <c r="F616" s="255" t="s">
        <v>297</v>
      </c>
      <c r="G616" s="43"/>
      <c r="H616" s="43"/>
      <c r="I616" s="43"/>
      <c r="J616" s="43"/>
      <c r="K616" s="43"/>
      <c r="L616" s="47"/>
      <c r="M616" s="220"/>
      <c r="N616" s="221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U616" s="19" t="s">
        <v>106</v>
      </c>
    </row>
    <row r="617" s="2" customFormat="1">
      <c r="A617" s="41"/>
      <c r="B617" s="42"/>
      <c r="C617" s="43"/>
      <c r="D617" s="224" t="s">
        <v>185</v>
      </c>
      <c r="E617" s="43"/>
      <c r="F617" s="256" t="s">
        <v>172</v>
      </c>
      <c r="G617" s="43"/>
      <c r="H617" s="257">
        <v>0</v>
      </c>
      <c r="I617" s="43"/>
      <c r="J617" s="43"/>
      <c r="K617" s="43"/>
      <c r="L617" s="47"/>
      <c r="M617" s="220"/>
      <c r="N617" s="221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U617" s="19" t="s">
        <v>106</v>
      </c>
    </row>
    <row r="618" s="2" customFormat="1">
      <c r="A618" s="41"/>
      <c r="B618" s="42"/>
      <c r="C618" s="43"/>
      <c r="D618" s="224" t="s">
        <v>185</v>
      </c>
      <c r="E618" s="43"/>
      <c r="F618" s="256" t="s">
        <v>298</v>
      </c>
      <c r="G618" s="43"/>
      <c r="H618" s="257">
        <v>0</v>
      </c>
      <c r="I618" s="43"/>
      <c r="J618" s="43"/>
      <c r="K618" s="43"/>
      <c r="L618" s="47"/>
      <c r="M618" s="220"/>
      <c r="N618" s="221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U618" s="19" t="s">
        <v>106</v>
      </c>
    </row>
    <row r="619" s="2" customFormat="1">
      <c r="A619" s="41"/>
      <c r="B619" s="42"/>
      <c r="C619" s="43"/>
      <c r="D619" s="224" t="s">
        <v>185</v>
      </c>
      <c r="E619" s="43"/>
      <c r="F619" s="256" t="s">
        <v>299</v>
      </c>
      <c r="G619" s="43"/>
      <c r="H619" s="257">
        <v>26.103999999999999</v>
      </c>
      <c r="I619" s="43"/>
      <c r="J619" s="43"/>
      <c r="K619" s="43"/>
      <c r="L619" s="47"/>
      <c r="M619" s="220"/>
      <c r="N619" s="221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U619" s="19" t="s">
        <v>106</v>
      </c>
    </row>
    <row r="620" s="2" customFormat="1">
      <c r="A620" s="41"/>
      <c r="B620" s="42"/>
      <c r="C620" s="43"/>
      <c r="D620" s="224" t="s">
        <v>185</v>
      </c>
      <c r="E620" s="43"/>
      <c r="F620" s="256" t="s">
        <v>175</v>
      </c>
      <c r="G620" s="43"/>
      <c r="H620" s="257">
        <v>26.103999999999999</v>
      </c>
      <c r="I620" s="43"/>
      <c r="J620" s="43"/>
      <c r="K620" s="43"/>
      <c r="L620" s="47"/>
      <c r="M620" s="220"/>
      <c r="N620" s="221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U620" s="19" t="s">
        <v>106</v>
      </c>
    </row>
    <row r="621" s="2" customFormat="1">
      <c r="A621" s="41"/>
      <c r="B621" s="42"/>
      <c r="C621" s="43"/>
      <c r="D621" s="224" t="s">
        <v>185</v>
      </c>
      <c r="E621" s="43"/>
      <c r="F621" s="255" t="s">
        <v>300</v>
      </c>
      <c r="G621" s="43"/>
      <c r="H621" s="43"/>
      <c r="I621" s="43"/>
      <c r="J621" s="43"/>
      <c r="K621" s="43"/>
      <c r="L621" s="47"/>
      <c r="M621" s="220"/>
      <c r="N621" s="221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U621" s="19" t="s">
        <v>106</v>
      </c>
    </row>
    <row r="622" s="2" customFormat="1">
      <c r="A622" s="41"/>
      <c r="B622" s="42"/>
      <c r="C622" s="43"/>
      <c r="D622" s="224" t="s">
        <v>185</v>
      </c>
      <c r="E622" s="43"/>
      <c r="F622" s="256" t="s">
        <v>172</v>
      </c>
      <c r="G622" s="43"/>
      <c r="H622" s="257">
        <v>0</v>
      </c>
      <c r="I622" s="43"/>
      <c r="J622" s="43"/>
      <c r="K622" s="43"/>
      <c r="L622" s="47"/>
      <c r="M622" s="220"/>
      <c r="N622" s="221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U622" s="19" t="s">
        <v>106</v>
      </c>
    </row>
    <row r="623" s="2" customFormat="1">
      <c r="A623" s="41"/>
      <c r="B623" s="42"/>
      <c r="C623" s="43"/>
      <c r="D623" s="224" t="s">
        <v>185</v>
      </c>
      <c r="E623" s="43"/>
      <c r="F623" s="256" t="s">
        <v>298</v>
      </c>
      <c r="G623" s="43"/>
      <c r="H623" s="257">
        <v>0</v>
      </c>
      <c r="I623" s="43"/>
      <c r="J623" s="43"/>
      <c r="K623" s="43"/>
      <c r="L623" s="47"/>
      <c r="M623" s="220"/>
      <c r="N623" s="221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U623" s="19" t="s">
        <v>106</v>
      </c>
    </row>
    <row r="624" s="2" customFormat="1">
      <c r="A624" s="41"/>
      <c r="B624" s="42"/>
      <c r="C624" s="43"/>
      <c r="D624" s="224" t="s">
        <v>185</v>
      </c>
      <c r="E624" s="43"/>
      <c r="F624" s="256" t="s">
        <v>301</v>
      </c>
      <c r="G624" s="43"/>
      <c r="H624" s="257">
        <v>26.228000000000002</v>
      </c>
      <c r="I624" s="43"/>
      <c r="J624" s="43"/>
      <c r="K624" s="43"/>
      <c r="L624" s="47"/>
      <c r="M624" s="220"/>
      <c r="N624" s="221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U624" s="19" t="s">
        <v>106</v>
      </c>
    </row>
    <row r="625" s="2" customFormat="1">
      <c r="A625" s="41"/>
      <c r="B625" s="42"/>
      <c r="C625" s="43"/>
      <c r="D625" s="224" t="s">
        <v>185</v>
      </c>
      <c r="E625" s="43"/>
      <c r="F625" s="256" t="s">
        <v>175</v>
      </c>
      <c r="G625" s="43"/>
      <c r="H625" s="257">
        <v>26.228000000000002</v>
      </c>
      <c r="I625" s="43"/>
      <c r="J625" s="43"/>
      <c r="K625" s="43"/>
      <c r="L625" s="47"/>
      <c r="M625" s="220"/>
      <c r="N625" s="221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U625" s="19" t="s">
        <v>106</v>
      </c>
    </row>
    <row r="626" s="2" customFormat="1" ht="33" customHeight="1">
      <c r="A626" s="41"/>
      <c r="B626" s="42"/>
      <c r="C626" s="204" t="s">
        <v>511</v>
      </c>
      <c r="D626" s="204" t="s">
        <v>163</v>
      </c>
      <c r="E626" s="205" t="s">
        <v>512</v>
      </c>
      <c r="F626" s="206" t="s">
        <v>513</v>
      </c>
      <c r="G626" s="207" t="s">
        <v>92</v>
      </c>
      <c r="H626" s="208">
        <v>52.332000000000001</v>
      </c>
      <c r="I626" s="209"/>
      <c r="J626" s="210">
        <f>ROUND(I626*H626,2)</f>
        <v>0</v>
      </c>
      <c r="K626" s="206" t="s">
        <v>166</v>
      </c>
      <c r="L626" s="47"/>
      <c r="M626" s="211" t="s">
        <v>21</v>
      </c>
      <c r="N626" s="212" t="s">
        <v>47</v>
      </c>
      <c r="O626" s="87"/>
      <c r="P626" s="213">
        <f>O626*H626</f>
        <v>0</v>
      </c>
      <c r="Q626" s="213">
        <v>0</v>
      </c>
      <c r="R626" s="213">
        <f>Q626*H626</f>
        <v>0</v>
      </c>
      <c r="S626" s="213">
        <v>0.16700000000000001</v>
      </c>
      <c r="T626" s="214">
        <f>S626*H626</f>
        <v>8.7394440000000007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15" t="s">
        <v>278</v>
      </c>
      <c r="AT626" s="215" t="s">
        <v>163</v>
      </c>
      <c r="AU626" s="215" t="s">
        <v>106</v>
      </c>
      <c r="AY626" s="19" t="s">
        <v>161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9" t="s">
        <v>106</v>
      </c>
      <c r="BK626" s="216">
        <f>ROUND(I626*H626,2)</f>
        <v>0</v>
      </c>
      <c r="BL626" s="19" t="s">
        <v>278</v>
      </c>
      <c r="BM626" s="215" t="s">
        <v>514</v>
      </c>
    </row>
    <row r="627" s="2" customFormat="1">
      <c r="A627" s="41"/>
      <c r="B627" s="42"/>
      <c r="C627" s="43"/>
      <c r="D627" s="217" t="s">
        <v>169</v>
      </c>
      <c r="E627" s="43"/>
      <c r="F627" s="218" t="s">
        <v>515</v>
      </c>
      <c r="G627" s="43"/>
      <c r="H627" s="43"/>
      <c r="I627" s="219"/>
      <c r="J627" s="43"/>
      <c r="K627" s="43"/>
      <c r="L627" s="47"/>
      <c r="M627" s="220"/>
      <c r="N627" s="221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19" t="s">
        <v>169</v>
      </c>
      <c r="AU627" s="19" t="s">
        <v>106</v>
      </c>
    </row>
    <row r="628" s="13" customFormat="1">
      <c r="A628" s="13"/>
      <c r="B628" s="222"/>
      <c r="C628" s="223"/>
      <c r="D628" s="224" t="s">
        <v>171</v>
      </c>
      <c r="E628" s="225" t="s">
        <v>21</v>
      </c>
      <c r="F628" s="226" t="s">
        <v>510</v>
      </c>
      <c r="G628" s="223"/>
      <c r="H628" s="225" t="s">
        <v>21</v>
      </c>
      <c r="I628" s="227"/>
      <c r="J628" s="223"/>
      <c r="K628" s="223"/>
      <c r="L628" s="228"/>
      <c r="M628" s="229"/>
      <c r="N628" s="230"/>
      <c r="O628" s="230"/>
      <c r="P628" s="230"/>
      <c r="Q628" s="230"/>
      <c r="R628" s="230"/>
      <c r="S628" s="230"/>
      <c r="T628" s="23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2" t="s">
        <v>171</v>
      </c>
      <c r="AU628" s="232" t="s">
        <v>106</v>
      </c>
      <c r="AV628" s="13" t="s">
        <v>83</v>
      </c>
      <c r="AW628" s="13" t="s">
        <v>36</v>
      </c>
      <c r="AX628" s="13" t="s">
        <v>75</v>
      </c>
      <c r="AY628" s="232" t="s">
        <v>161</v>
      </c>
    </row>
    <row r="629" s="14" customFormat="1">
      <c r="A629" s="14"/>
      <c r="B629" s="233"/>
      <c r="C629" s="234"/>
      <c r="D629" s="224" t="s">
        <v>171</v>
      </c>
      <c r="E629" s="235" t="s">
        <v>21</v>
      </c>
      <c r="F629" s="236" t="s">
        <v>436</v>
      </c>
      <c r="G629" s="234"/>
      <c r="H629" s="237">
        <v>52.332000000000001</v>
      </c>
      <c r="I629" s="238"/>
      <c r="J629" s="234"/>
      <c r="K629" s="234"/>
      <c r="L629" s="239"/>
      <c r="M629" s="240"/>
      <c r="N629" s="241"/>
      <c r="O629" s="241"/>
      <c r="P629" s="241"/>
      <c r="Q629" s="241"/>
      <c r="R629" s="241"/>
      <c r="S629" s="241"/>
      <c r="T629" s="24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3" t="s">
        <v>171</v>
      </c>
      <c r="AU629" s="243" t="s">
        <v>106</v>
      </c>
      <c r="AV629" s="14" t="s">
        <v>106</v>
      </c>
      <c r="AW629" s="14" t="s">
        <v>36</v>
      </c>
      <c r="AX629" s="14" t="s">
        <v>83</v>
      </c>
      <c r="AY629" s="243" t="s">
        <v>161</v>
      </c>
    </row>
    <row r="630" s="2" customFormat="1">
      <c r="A630" s="41"/>
      <c r="B630" s="42"/>
      <c r="C630" s="43"/>
      <c r="D630" s="224" t="s">
        <v>185</v>
      </c>
      <c r="E630" s="43"/>
      <c r="F630" s="255" t="s">
        <v>297</v>
      </c>
      <c r="G630" s="43"/>
      <c r="H630" s="43"/>
      <c r="I630" s="43"/>
      <c r="J630" s="43"/>
      <c r="K630" s="43"/>
      <c r="L630" s="47"/>
      <c r="M630" s="220"/>
      <c r="N630" s="221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U630" s="19" t="s">
        <v>106</v>
      </c>
    </row>
    <row r="631" s="2" customFormat="1">
      <c r="A631" s="41"/>
      <c r="B631" s="42"/>
      <c r="C631" s="43"/>
      <c r="D631" s="224" t="s">
        <v>185</v>
      </c>
      <c r="E631" s="43"/>
      <c r="F631" s="256" t="s">
        <v>172</v>
      </c>
      <c r="G631" s="43"/>
      <c r="H631" s="257">
        <v>0</v>
      </c>
      <c r="I631" s="43"/>
      <c r="J631" s="43"/>
      <c r="K631" s="43"/>
      <c r="L631" s="47"/>
      <c r="M631" s="220"/>
      <c r="N631" s="221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U631" s="19" t="s">
        <v>106</v>
      </c>
    </row>
    <row r="632" s="2" customFormat="1">
      <c r="A632" s="41"/>
      <c r="B632" s="42"/>
      <c r="C632" s="43"/>
      <c r="D632" s="224" t="s">
        <v>185</v>
      </c>
      <c r="E632" s="43"/>
      <c r="F632" s="256" t="s">
        <v>298</v>
      </c>
      <c r="G632" s="43"/>
      <c r="H632" s="257">
        <v>0</v>
      </c>
      <c r="I632" s="43"/>
      <c r="J632" s="43"/>
      <c r="K632" s="43"/>
      <c r="L632" s="47"/>
      <c r="M632" s="220"/>
      <c r="N632" s="221"/>
      <c r="O632" s="87"/>
      <c r="P632" s="87"/>
      <c r="Q632" s="87"/>
      <c r="R632" s="87"/>
      <c r="S632" s="87"/>
      <c r="T632" s="88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U632" s="19" t="s">
        <v>106</v>
      </c>
    </row>
    <row r="633" s="2" customFormat="1">
      <c r="A633" s="41"/>
      <c r="B633" s="42"/>
      <c r="C633" s="43"/>
      <c r="D633" s="224" t="s">
        <v>185</v>
      </c>
      <c r="E633" s="43"/>
      <c r="F633" s="256" t="s">
        <v>299</v>
      </c>
      <c r="G633" s="43"/>
      <c r="H633" s="257">
        <v>26.103999999999999</v>
      </c>
      <c r="I633" s="43"/>
      <c r="J633" s="43"/>
      <c r="K633" s="43"/>
      <c r="L633" s="47"/>
      <c r="M633" s="220"/>
      <c r="N633" s="221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U633" s="19" t="s">
        <v>106</v>
      </c>
    </row>
    <row r="634" s="2" customFormat="1">
      <c r="A634" s="41"/>
      <c r="B634" s="42"/>
      <c r="C634" s="43"/>
      <c r="D634" s="224" t="s">
        <v>185</v>
      </c>
      <c r="E634" s="43"/>
      <c r="F634" s="256" t="s">
        <v>175</v>
      </c>
      <c r="G634" s="43"/>
      <c r="H634" s="257">
        <v>26.103999999999999</v>
      </c>
      <c r="I634" s="43"/>
      <c r="J634" s="43"/>
      <c r="K634" s="43"/>
      <c r="L634" s="47"/>
      <c r="M634" s="220"/>
      <c r="N634" s="221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U634" s="19" t="s">
        <v>106</v>
      </c>
    </row>
    <row r="635" s="2" customFormat="1">
      <c r="A635" s="41"/>
      <c r="B635" s="42"/>
      <c r="C635" s="43"/>
      <c r="D635" s="224" t="s">
        <v>185</v>
      </c>
      <c r="E635" s="43"/>
      <c r="F635" s="255" t="s">
        <v>300</v>
      </c>
      <c r="G635" s="43"/>
      <c r="H635" s="43"/>
      <c r="I635" s="43"/>
      <c r="J635" s="43"/>
      <c r="K635" s="43"/>
      <c r="L635" s="47"/>
      <c r="M635" s="220"/>
      <c r="N635" s="221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U635" s="19" t="s">
        <v>106</v>
      </c>
    </row>
    <row r="636" s="2" customFormat="1">
      <c r="A636" s="41"/>
      <c r="B636" s="42"/>
      <c r="C636" s="43"/>
      <c r="D636" s="224" t="s">
        <v>185</v>
      </c>
      <c r="E636" s="43"/>
      <c r="F636" s="256" t="s">
        <v>172</v>
      </c>
      <c r="G636" s="43"/>
      <c r="H636" s="257">
        <v>0</v>
      </c>
      <c r="I636" s="43"/>
      <c r="J636" s="43"/>
      <c r="K636" s="43"/>
      <c r="L636" s="47"/>
      <c r="M636" s="220"/>
      <c r="N636" s="221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U636" s="19" t="s">
        <v>106</v>
      </c>
    </row>
    <row r="637" s="2" customFormat="1">
      <c r="A637" s="41"/>
      <c r="B637" s="42"/>
      <c r="C637" s="43"/>
      <c r="D637" s="224" t="s">
        <v>185</v>
      </c>
      <c r="E637" s="43"/>
      <c r="F637" s="256" t="s">
        <v>298</v>
      </c>
      <c r="G637" s="43"/>
      <c r="H637" s="257">
        <v>0</v>
      </c>
      <c r="I637" s="43"/>
      <c r="J637" s="43"/>
      <c r="K637" s="43"/>
      <c r="L637" s="47"/>
      <c r="M637" s="220"/>
      <c r="N637" s="221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U637" s="19" t="s">
        <v>106</v>
      </c>
    </row>
    <row r="638" s="2" customFormat="1">
      <c r="A638" s="41"/>
      <c r="B638" s="42"/>
      <c r="C638" s="43"/>
      <c r="D638" s="224" t="s">
        <v>185</v>
      </c>
      <c r="E638" s="43"/>
      <c r="F638" s="256" t="s">
        <v>301</v>
      </c>
      <c r="G638" s="43"/>
      <c r="H638" s="257">
        <v>26.228000000000002</v>
      </c>
      <c r="I638" s="43"/>
      <c r="J638" s="43"/>
      <c r="K638" s="43"/>
      <c r="L638" s="47"/>
      <c r="M638" s="220"/>
      <c r="N638" s="221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U638" s="19" t="s">
        <v>106</v>
      </c>
    </row>
    <row r="639" s="2" customFormat="1">
      <c r="A639" s="41"/>
      <c r="B639" s="42"/>
      <c r="C639" s="43"/>
      <c r="D639" s="224" t="s">
        <v>185</v>
      </c>
      <c r="E639" s="43"/>
      <c r="F639" s="256" t="s">
        <v>175</v>
      </c>
      <c r="G639" s="43"/>
      <c r="H639" s="257">
        <v>26.228000000000002</v>
      </c>
      <c r="I639" s="43"/>
      <c r="J639" s="43"/>
      <c r="K639" s="43"/>
      <c r="L639" s="47"/>
      <c r="M639" s="220"/>
      <c r="N639" s="221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U639" s="19" t="s">
        <v>106</v>
      </c>
    </row>
    <row r="640" s="2" customFormat="1" ht="37.8" customHeight="1">
      <c r="A640" s="41"/>
      <c r="B640" s="42"/>
      <c r="C640" s="204" t="s">
        <v>516</v>
      </c>
      <c r="D640" s="204" t="s">
        <v>163</v>
      </c>
      <c r="E640" s="205" t="s">
        <v>517</v>
      </c>
      <c r="F640" s="206" t="s">
        <v>518</v>
      </c>
      <c r="G640" s="207" t="s">
        <v>92</v>
      </c>
      <c r="H640" s="208">
        <v>52.332000000000001</v>
      </c>
      <c r="I640" s="209"/>
      <c r="J640" s="210">
        <f>ROUND(I640*H640,2)</f>
        <v>0</v>
      </c>
      <c r="K640" s="206" t="s">
        <v>166</v>
      </c>
      <c r="L640" s="47"/>
      <c r="M640" s="211" t="s">
        <v>21</v>
      </c>
      <c r="N640" s="212" t="s">
        <v>47</v>
      </c>
      <c r="O640" s="87"/>
      <c r="P640" s="213">
        <f>O640*H640</f>
        <v>0</v>
      </c>
      <c r="Q640" s="213">
        <v>0</v>
      </c>
      <c r="R640" s="213">
        <f>Q640*H640</f>
        <v>0</v>
      </c>
      <c r="S640" s="213">
        <v>0</v>
      </c>
      <c r="T640" s="214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5" t="s">
        <v>278</v>
      </c>
      <c r="AT640" s="215" t="s">
        <v>163</v>
      </c>
      <c r="AU640" s="215" t="s">
        <v>106</v>
      </c>
      <c r="AY640" s="19" t="s">
        <v>161</v>
      </c>
      <c r="BE640" s="216">
        <f>IF(N640="základní",J640,0)</f>
        <v>0</v>
      </c>
      <c r="BF640" s="216">
        <f>IF(N640="snížená",J640,0)</f>
        <v>0</v>
      </c>
      <c r="BG640" s="216">
        <f>IF(N640="zákl. přenesená",J640,0)</f>
        <v>0</v>
      </c>
      <c r="BH640" s="216">
        <f>IF(N640="sníž. přenesená",J640,0)</f>
        <v>0</v>
      </c>
      <c r="BI640" s="216">
        <f>IF(N640="nulová",J640,0)</f>
        <v>0</v>
      </c>
      <c r="BJ640" s="19" t="s">
        <v>106</v>
      </c>
      <c r="BK640" s="216">
        <f>ROUND(I640*H640,2)</f>
        <v>0</v>
      </c>
      <c r="BL640" s="19" t="s">
        <v>278</v>
      </c>
      <c r="BM640" s="215" t="s">
        <v>519</v>
      </c>
    </row>
    <row r="641" s="2" customFormat="1">
      <c r="A641" s="41"/>
      <c r="B641" s="42"/>
      <c r="C641" s="43"/>
      <c r="D641" s="217" t="s">
        <v>169</v>
      </c>
      <c r="E641" s="43"/>
      <c r="F641" s="218" t="s">
        <v>520</v>
      </c>
      <c r="G641" s="43"/>
      <c r="H641" s="43"/>
      <c r="I641" s="219"/>
      <c r="J641" s="43"/>
      <c r="K641" s="43"/>
      <c r="L641" s="47"/>
      <c r="M641" s="220"/>
      <c r="N641" s="221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19" t="s">
        <v>169</v>
      </c>
      <c r="AU641" s="19" t="s">
        <v>106</v>
      </c>
    </row>
    <row r="642" s="14" customFormat="1">
      <c r="A642" s="14"/>
      <c r="B642" s="233"/>
      <c r="C642" s="234"/>
      <c r="D642" s="224" t="s">
        <v>171</v>
      </c>
      <c r="E642" s="235" t="s">
        <v>21</v>
      </c>
      <c r="F642" s="236" t="s">
        <v>90</v>
      </c>
      <c r="G642" s="234"/>
      <c r="H642" s="237">
        <v>52.332000000000001</v>
      </c>
      <c r="I642" s="238"/>
      <c r="J642" s="234"/>
      <c r="K642" s="234"/>
      <c r="L642" s="239"/>
      <c r="M642" s="240"/>
      <c r="N642" s="241"/>
      <c r="O642" s="241"/>
      <c r="P642" s="241"/>
      <c r="Q642" s="241"/>
      <c r="R642" s="241"/>
      <c r="S642" s="241"/>
      <c r="T642" s="24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3" t="s">
        <v>171</v>
      </c>
      <c r="AU642" s="243" t="s">
        <v>106</v>
      </c>
      <c r="AV642" s="14" t="s">
        <v>106</v>
      </c>
      <c r="AW642" s="14" t="s">
        <v>36</v>
      </c>
      <c r="AX642" s="14" t="s">
        <v>83</v>
      </c>
      <c r="AY642" s="243" t="s">
        <v>161</v>
      </c>
    </row>
    <row r="643" s="2" customFormat="1">
      <c r="A643" s="41"/>
      <c r="B643" s="42"/>
      <c r="C643" s="43"/>
      <c r="D643" s="224" t="s">
        <v>185</v>
      </c>
      <c r="E643" s="43"/>
      <c r="F643" s="255" t="s">
        <v>225</v>
      </c>
      <c r="G643" s="43"/>
      <c r="H643" s="43"/>
      <c r="I643" s="43"/>
      <c r="J643" s="43"/>
      <c r="K643" s="43"/>
      <c r="L643" s="47"/>
      <c r="M643" s="220"/>
      <c r="N643" s="221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U643" s="19" t="s">
        <v>106</v>
      </c>
    </row>
    <row r="644" s="2" customFormat="1">
      <c r="A644" s="41"/>
      <c r="B644" s="42"/>
      <c r="C644" s="43"/>
      <c r="D644" s="224" t="s">
        <v>185</v>
      </c>
      <c r="E644" s="43"/>
      <c r="F644" s="256" t="s">
        <v>172</v>
      </c>
      <c r="G644" s="43"/>
      <c r="H644" s="257">
        <v>0</v>
      </c>
      <c r="I644" s="43"/>
      <c r="J644" s="43"/>
      <c r="K644" s="43"/>
      <c r="L644" s="47"/>
      <c r="M644" s="220"/>
      <c r="N644" s="221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U644" s="19" t="s">
        <v>106</v>
      </c>
    </row>
    <row r="645" s="2" customFormat="1">
      <c r="A645" s="41"/>
      <c r="B645" s="42"/>
      <c r="C645" s="43"/>
      <c r="D645" s="224" t="s">
        <v>185</v>
      </c>
      <c r="E645" s="43"/>
      <c r="F645" s="256" t="s">
        <v>226</v>
      </c>
      <c r="G645" s="43"/>
      <c r="H645" s="257">
        <v>0</v>
      </c>
      <c r="I645" s="43"/>
      <c r="J645" s="43"/>
      <c r="K645" s="43"/>
      <c r="L645" s="47"/>
      <c r="M645" s="220"/>
      <c r="N645" s="221"/>
      <c r="O645" s="87"/>
      <c r="P645" s="87"/>
      <c r="Q645" s="87"/>
      <c r="R645" s="87"/>
      <c r="S645" s="87"/>
      <c r="T645" s="88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U645" s="19" t="s">
        <v>106</v>
      </c>
    </row>
    <row r="646" s="2" customFormat="1">
      <c r="A646" s="41"/>
      <c r="B646" s="42"/>
      <c r="C646" s="43"/>
      <c r="D646" s="224" t="s">
        <v>185</v>
      </c>
      <c r="E646" s="43"/>
      <c r="F646" s="256" t="s">
        <v>227</v>
      </c>
      <c r="G646" s="43"/>
      <c r="H646" s="257">
        <v>52.332000000000001</v>
      </c>
      <c r="I646" s="43"/>
      <c r="J646" s="43"/>
      <c r="K646" s="43"/>
      <c r="L646" s="47"/>
      <c r="M646" s="220"/>
      <c r="N646" s="221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U646" s="19" t="s">
        <v>106</v>
      </c>
    </row>
    <row r="647" s="2" customFormat="1">
      <c r="A647" s="41"/>
      <c r="B647" s="42"/>
      <c r="C647" s="43"/>
      <c r="D647" s="224" t="s">
        <v>185</v>
      </c>
      <c r="E647" s="43"/>
      <c r="F647" s="256" t="s">
        <v>175</v>
      </c>
      <c r="G647" s="43"/>
      <c r="H647" s="257">
        <v>52.332000000000001</v>
      </c>
      <c r="I647" s="43"/>
      <c r="J647" s="43"/>
      <c r="K647" s="43"/>
      <c r="L647" s="47"/>
      <c r="M647" s="220"/>
      <c r="N647" s="221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U647" s="19" t="s">
        <v>106</v>
      </c>
    </row>
    <row r="648" s="2" customFormat="1" ht="16.5" customHeight="1">
      <c r="A648" s="41"/>
      <c r="B648" s="42"/>
      <c r="C648" s="258" t="s">
        <v>521</v>
      </c>
      <c r="D648" s="258" t="s">
        <v>206</v>
      </c>
      <c r="E648" s="259" t="s">
        <v>522</v>
      </c>
      <c r="F648" s="260" t="s">
        <v>523</v>
      </c>
      <c r="G648" s="261" t="s">
        <v>524</v>
      </c>
      <c r="H648" s="262">
        <v>28.731000000000002</v>
      </c>
      <c r="I648" s="263"/>
      <c r="J648" s="264">
        <f>ROUND(I648*H648,2)</f>
        <v>0</v>
      </c>
      <c r="K648" s="260" t="s">
        <v>166</v>
      </c>
      <c r="L648" s="265"/>
      <c r="M648" s="266" t="s">
        <v>21</v>
      </c>
      <c r="N648" s="267" t="s">
        <v>47</v>
      </c>
      <c r="O648" s="87"/>
      <c r="P648" s="213">
        <f>O648*H648</f>
        <v>0</v>
      </c>
      <c r="Q648" s="213">
        <v>0.001</v>
      </c>
      <c r="R648" s="213">
        <f>Q648*H648</f>
        <v>0.028731000000000003</v>
      </c>
      <c r="S648" s="213">
        <v>0</v>
      </c>
      <c r="T648" s="214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5" t="s">
        <v>383</v>
      </c>
      <c r="AT648" s="215" t="s">
        <v>206</v>
      </c>
      <c r="AU648" s="215" t="s">
        <v>106</v>
      </c>
      <c r="AY648" s="19" t="s">
        <v>161</v>
      </c>
      <c r="BE648" s="216">
        <f>IF(N648="základní",J648,0)</f>
        <v>0</v>
      </c>
      <c r="BF648" s="216">
        <f>IF(N648="snížená",J648,0)</f>
        <v>0</v>
      </c>
      <c r="BG648" s="216">
        <f>IF(N648="zákl. přenesená",J648,0)</f>
        <v>0</v>
      </c>
      <c r="BH648" s="216">
        <f>IF(N648="sníž. přenesená",J648,0)</f>
        <v>0</v>
      </c>
      <c r="BI648" s="216">
        <f>IF(N648="nulová",J648,0)</f>
        <v>0</v>
      </c>
      <c r="BJ648" s="19" t="s">
        <v>106</v>
      </c>
      <c r="BK648" s="216">
        <f>ROUND(I648*H648,2)</f>
        <v>0</v>
      </c>
      <c r="BL648" s="19" t="s">
        <v>278</v>
      </c>
      <c r="BM648" s="215" t="s">
        <v>525</v>
      </c>
    </row>
    <row r="649" s="14" customFormat="1">
      <c r="A649" s="14"/>
      <c r="B649" s="233"/>
      <c r="C649" s="234"/>
      <c r="D649" s="224" t="s">
        <v>171</v>
      </c>
      <c r="E649" s="234"/>
      <c r="F649" s="236" t="s">
        <v>526</v>
      </c>
      <c r="G649" s="234"/>
      <c r="H649" s="237">
        <v>28.731000000000002</v>
      </c>
      <c r="I649" s="238"/>
      <c r="J649" s="234"/>
      <c r="K649" s="234"/>
      <c r="L649" s="239"/>
      <c r="M649" s="240"/>
      <c r="N649" s="241"/>
      <c r="O649" s="241"/>
      <c r="P649" s="241"/>
      <c r="Q649" s="241"/>
      <c r="R649" s="241"/>
      <c r="S649" s="241"/>
      <c r="T649" s="24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3" t="s">
        <v>171</v>
      </c>
      <c r="AU649" s="243" t="s">
        <v>106</v>
      </c>
      <c r="AV649" s="14" t="s">
        <v>106</v>
      </c>
      <c r="AW649" s="14" t="s">
        <v>4</v>
      </c>
      <c r="AX649" s="14" t="s">
        <v>83</v>
      </c>
      <c r="AY649" s="243" t="s">
        <v>161</v>
      </c>
    </row>
    <row r="650" s="2" customFormat="1" ht="24.15" customHeight="1">
      <c r="A650" s="41"/>
      <c r="B650" s="42"/>
      <c r="C650" s="204" t="s">
        <v>446</v>
      </c>
      <c r="D650" s="204" t="s">
        <v>163</v>
      </c>
      <c r="E650" s="205" t="s">
        <v>527</v>
      </c>
      <c r="F650" s="206" t="s">
        <v>528</v>
      </c>
      <c r="G650" s="207" t="s">
        <v>92</v>
      </c>
      <c r="H650" s="208">
        <v>52.332000000000001</v>
      </c>
      <c r="I650" s="209"/>
      <c r="J650" s="210">
        <f>ROUND(I650*H650,2)</f>
        <v>0</v>
      </c>
      <c r="K650" s="206" t="s">
        <v>166</v>
      </c>
      <c r="L650" s="47"/>
      <c r="M650" s="211" t="s">
        <v>21</v>
      </c>
      <c r="N650" s="212" t="s">
        <v>47</v>
      </c>
      <c r="O650" s="87"/>
      <c r="P650" s="213">
        <f>O650*H650</f>
        <v>0</v>
      </c>
      <c r="Q650" s="213">
        <v>0.00088000000000000003</v>
      </c>
      <c r="R650" s="213">
        <f>Q650*H650</f>
        <v>0.046052160000000002</v>
      </c>
      <c r="S650" s="213">
        <v>0</v>
      </c>
      <c r="T650" s="214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5" t="s">
        <v>278</v>
      </c>
      <c r="AT650" s="215" t="s">
        <v>163</v>
      </c>
      <c r="AU650" s="215" t="s">
        <v>106</v>
      </c>
      <c r="AY650" s="19" t="s">
        <v>161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9" t="s">
        <v>106</v>
      </c>
      <c r="BK650" s="216">
        <f>ROUND(I650*H650,2)</f>
        <v>0</v>
      </c>
      <c r="BL650" s="19" t="s">
        <v>278</v>
      </c>
      <c r="BM650" s="215" t="s">
        <v>529</v>
      </c>
    </row>
    <row r="651" s="2" customFormat="1">
      <c r="A651" s="41"/>
      <c r="B651" s="42"/>
      <c r="C651" s="43"/>
      <c r="D651" s="217" t="s">
        <v>169</v>
      </c>
      <c r="E651" s="43"/>
      <c r="F651" s="218" t="s">
        <v>530</v>
      </c>
      <c r="G651" s="43"/>
      <c r="H651" s="43"/>
      <c r="I651" s="219"/>
      <c r="J651" s="43"/>
      <c r="K651" s="43"/>
      <c r="L651" s="47"/>
      <c r="M651" s="220"/>
      <c r="N651" s="221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19" t="s">
        <v>169</v>
      </c>
      <c r="AU651" s="19" t="s">
        <v>106</v>
      </c>
    </row>
    <row r="652" s="14" customFormat="1">
      <c r="A652" s="14"/>
      <c r="B652" s="233"/>
      <c r="C652" s="234"/>
      <c r="D652" s="224" t="s">
        <v>171</v>
      </c>
      <c r="E652" s="235" t="s">
        <v>21</v>
      </c>
      <c r="F652" s="236" t="s">
        <v>90</v>
      </c>
      <c r="G652" s="234"/>
      <c r="H652" s="237">
        <v>52.332000000000001</v>
      </c>
      <c r="I652" s="238"/>
      <c r="J652" s="234"/>
      <c r="K652" s="234"/>
      <c r="L652" s="239"/>
      <c r="M652" s="240"/>
      <c r="N652" s="241"/>
      <c r="O652" s="241"/>
      <c r="P652" s="241"/>
      <c r="Q652" s="241"/>
      <c r="R652" s="241"/>
      <c r="S652" s="241"/>
      <c r="T652" s="24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3" t="s">
        <v>171</v>
      </c>
      <c r="AU652" s="243" t="s">
        <v>106</v>
      </c>
      <c r="AV652" s="14" t="s">
        <v>106</v>
      </c>
      <c r="AW652" s="14" t="s">
        <v>36</v>
      </c>
      <c r="AX652" s="14" t="s">
        <v>83</v>
      </c>
      <c r="AY652" s="243" t="s">
        <v>161</v>
      </c>
    </row>
    <row r="653" s="2" customFormat="1">
      <c r="A653" s="41"/>
      <c r="B653" s="42"/>
      <c r="C653" s="43"/>
      <c r="D653" s="224" t="s">
        <v>185</v>
      </c>
      <c r="E653" s="43"/>
      <c r="F653" s="255" t="s">
        <v>225</v>
      </c>
      <c r="G653" s="43"/>
      <c r="H653" s="43"/>
      <c r="I653" s="43"/>
      <c r="J653" s="43"/>
      <c r="K653" s="43"/>
      <c r="L653" s="47"/>
      <c r="M653" s="220"/>
      <c r="N653" s="221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U653" s="19" t="s">
        <v>106</v>
      </c>
    </row>
    <row r="654" s="2" customFormat="1">
      <c r="A654" s="41"/>
      <c r="B654" s="42"/>
      <c r="C654" s="43"/>
      <c r="D654" s="224" t="s">
        <v>185</v>
      </c>
      <c r="E654" s="43"/>
      <c r="F654" s="256" t="s">
        <v>172</v>
      </c>
      <c r="G654" s="43"/>
      <c r="H654" s="257">
        <v>0</v>
      </c>
      <c r="I654" s="43"/>
      <c r="J654" s="43"/>
      <c r="K654" s="43"/>
      <c r="L654" s="47"/>
      <c r="M654" s="220"/>
      <c r="N654" s="221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U654" s="19" t="s">
        <v>106</v>
      </c>
    </row>
    <row r="655" s="2" customFormat="1">
      <c r="A655" s="41"/>
      <c r="B655" s="42"/>
      <c r="C655" s="43"/>
      <c r="D655" s="224" t="s">
        <v>185</v>
      </c>
      <c r="E655" s="43"/>
      <c r="F655" s="256" t="s">
        <v>226</v>
      </c>
      <c r="G655" s="43"/>
      <c r="H655" s="257">
        <v>0</v>
      </c>
      <c r="I655" s="43"/>
      <c r="J655" s="43"/>
      <c r="K655" s="43"/>
      <c r="L655" s="47"/>
      <c r="M655" s="220"/>
      <c r="N655" s="221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U655" s="19" t="s">
        <v>106</v>
      </c>
    </row>
    <row r="656" s="2" customFormat="1">
      <c r="A656" s="41"/>
      <c r="B656" s="42"/>
      <c r="C656" s="43"/>
      <c r="D656" s="224" t="s">
        <v>185</v>
      </c>
      <c r="E656" s="43"/>
      <c r="F656" s="256" t="s">
        <v>227</v>
      </c>
      <c r="G656" s="43"/>
      <c r="H656" s="257">
        <v>52.332000000000001</v>
      </c>
      <c r="I656" s="43"/>
      <c r="J656" s="43"/>
      <c r="K656" s="43"/>
      <c r="L656" s="47"/>
      <c r="M656" s="220"/>
      <c r="N656" s="221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U656" s="19" t="s">
        <v>106</v>
      </c>
    </row>
    <row r="657" s="2" customFormat="1">
      <c r="A657" s="41"/>
      <c r="B657" s="42"/>
      <c r="C657" s="43"/>
      <c r="D657" s="224" t="s">
        <v>185</v>
      </c>
      <c r="E657" s="43"/>
      <c r="F657" s="256" t="s">
        <v>175</v>
      </c>
      <c r="G657" s="43"/>
      <c r="H657" s="257">
        <v>52.332000000000001</v>
      </c>
      <c r="I657" s="43"/>
      <c r="J657" s="43"/>
      <c r="K657" s="43"/>
      <c r="L657" s="47"/>
      <c r="M657" s="220"/>
      <c r="N657" s="221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U657" s="19" t="s">
        <v>106</v>
      </c>
    </row>
    <row r="658" s="2" customFormat="1" ht="49.05" customHeight="1">
      <c r="A658" s="41"/>
      <c r="B658" s="42"/>
      <c r="C658" s="258" t="s">
        <v>531</v>
      </c>
      <c r="D658" s="258" t="s">
        <v>206</v>
      </c>
      <c r="E658" s="259" t="s">
        <v>532</v>
      </c>
      <c r="F658" s="260" t="s">
        <v>533</v>
      </c>
      <c r="G658" s="261" t="s">
        <v>92</v>
      </c>
      <c r="H658" s="262">
        <v>86.191999999999993</v>
      </c>
      <c r="I658" s="263"/>
      <c r="J658" s="264">
        <f>ROUND(I658*H658,2)</f>
        <v>0</v>
      </c>
      <c r="K658" s="260" t="s">
        <v>166</v>
      </c>
      <c r="L658" s="265"/>
      <c r="M658" s="266" t="s">
        <v>21</v>
      </c>
      <c r="N658" s="267" t="s">
        <v>47</v>
      </c>
      <c r="O658" s="87"/>
      <c r="P658" s="213">
        <f>O658*H658</f>
        <v>0</v>
      </c>
      <c r="Q658" s="213">
        <v>0.0054000000000000003</v>
      </c>
      <c r="R658" s="213">
        <f>Q658*H658</f>
        <v>0.46543679999999998</v>
      </c>
      <c r="S658" s="213">
        <v>0</v>
      </c>
      <c r="T658" s="214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5" t="s">
        <v>383</v>
      </c>
      <c r="AT658" s="215" t="s">
        <v>206</v>
      </c>
      <c r="AU658" s="215" t="s">
        <v>106</v>
      </c>
      <c r="AY658" s="19" t="s">
        <v>161</v>
      </c>
      <c r="BE658" s="216">
        <f>IF(N658="základní",J658,0)</f>
        <v>0</v>
      </c>
      <c r="BF658" s="216">
        <f>IF(N658="snížená",J658,0)</f>
        <v>0</v>
      </c>
      <c r="BG658" s="216">
        <f>IF(N658="zákl. přenesená",J658,0)</f>
        <v>0</v>
      </c>
      <c r="BH658" s="216">
        <f>IF(N658="sníž. přenesená",J658,0)</f>
        <v>0</v>
      </c>
      <c r="BI658" s="216">
        <f>IF(N658="nulová",J658,0)</f>
        <v>0</v>
      </c>
      <c r="BJ658" s="19" t="s">
        <v>106</v>
      </c>
      <c r="BK658" s="216">
        <f>ROUND(I658*H658,2)</f>
        <v>0</v>
      </c>
      <c r="BL658" s="19" t="s">
        <v>278</v>
      </c>
      <c r="BM658" s="215" t="s">
        <v>534</v>
      </c>
    </row>
    <row r="659" s="14" customFormat="1">
      <c r="A659" s="14"/>
      <c r="B659" s="233"/>
      <c r="C659" s="234"/>
      <c r="D659" s="224" t="s">
        <v>171</v>
      </c>
      <c r="E659" s="234"/>
      <c r="F659" s="236" t="s">
        <v>535</v>
      </c>
      <c r="G659" s="234"/>
      <c r="H659" s="237">
        <v>86.191999999999993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3" t="s">
        <v>171</v>
      </c>
      <c r="AU659" s="243" t="s">
        <v>106</v>
      </c>
      <c r="AV659" s="14" t="s">
        <v>106</v>
      </c>
      <c r="AW659" s="14" t="s">
        <v>4</v>
      </c>
      <c r="AX659" s="14" t="s">
        <v>83</v>
      </c>
      <c r="AY659" s="243" t="s">
        <v>161</v>
      </c>
    </row>
    <row r="660" s="2" customFormat="1" ht="24.15" customHeight="1">
      <c r="A660" s="41"/>
      <c r="B660" s="42"/>
      <c r="C660" s="204" t="s">
        <v>536</v>
      </c>
      <c r="D660" s="204" t="s">
        <v>163</v>
      </c>
      <c r="E660" s="205" t="s">
        <v>537</v>
      </c>
      <c r="F660" s="206" t="s">
        <v>538</v>
      </c>
      <c r="G660" s="207" t="s">
        <v>92</v>
      </c>
      <c r="H660" s="208">
        <v>16.745999999999999</v>
      </c>
      <c r="I660" s="209"/>
      <c r="J660" s="210">
        <f>ROUND(I660*H660,2)</f>
        <v>0</v>
      </c>
      <c r="K660" s="206" t="s">
        <v>166</v>
      </c>
      <c r="L660" s="47"/>
      <c r="M660" s="211" t="s">
        <v>21</v>
      </c>
      <c r="N660" s="212" t="s">
        <v>47</v>
      </c>
      <c r="O660" s="87"/>
      <c r="P660" s="213">
        <f>O660*H660</f>
        <v>0</v>
      </c>
      <c r="Q660" s="213">
        <v>0.00019000000000000001</v>
      </c>
      <c r="R660" s="213">
        <f>Q660*H660</f>
        <v>0.0031817399999999997</v>
      </c>
      <c r="S660" s="213">
        <v>0</v>
      </c>
      <c r="T660" s="214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5" t="s">
        <v>278</v>
      </c>
      <c r="AT660" s="215" t="s">
        <v>163</v>
      </c>
      <c r="AU660" s="215" t="s">
        <v>106</v>
      </c>
      <c r="AY660" s="19" t="s">
        <v>161</v>
      </c>
      <c r="BE660" s="216">
        <f>IF(N660="základní",J660,0)</f>
        <v>0</v>
      </c>
      <c r="BF660" s="216">
        <f>IF(N660="snížená",J660,0)</f>
        <v>0</v>
      </c>
      <c r="BG660" s="216">
        <f>IF(N660="zákl. přenesená",J660,0)</f>
        <v>0</v>
      </c>
      <c r="BH660" s="216">
        <f>IF(N660="sníž. přenesená",J660,0)</f>
        <v>0</v>
      </c>
      <c r="BI660" s="216">
        <f>IF(N660="nulová",J660,0)</f>
        <v>0</v>
      </c>
      <c r="BJ660" s="19" t="s">
        <v>106</v>
      </c>
      <c r="BK660" s="216">
        <f>ROUND(I660*H660,2)</f>
        <v>0</v>
      </c>
      <c r="BL660" s="19" t="s">
        <v>278</v>
      </c>
      <c r="BM660" s="215" t="s">
        <v>539</v>
      </c>
    </row>
    <row r="661" s="2" customFormat="1">
      <c r="A661" s="41"/>
      <c r="B661" s="42"/>
      <c r="C661" s="43"/>
      <c r="D661" s="217" t="s">
        <v>169</v>
      </c>
      <c r="E661" s="43"/>
      <c r="F661" s="218" t="s">
        <v>540</v>
      </c>
      <c r="G661" s="43"/>
      <c r="H661" s="43"/>
      <c r="I661" s="219"/>
      <c r="J661" s="43"/>
      <c r="K661" s="43"/>
      <c r="L661" s="47"/>
      <c r="M661" s="220"/>
      <c r="N661" s="221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19" t="s">
        <v>169</v>
      </c>
      <c r="AU661" s="19" t="s">
        <v>106</v>
      </c>
    </row>
    <row r="662" s="13" customFormat="1">
      <c r="A662" s="13"/>
      <c r="B662" s="222"/>
      <c r="C662" s="223"/>
      <c r="D662" s="224" t="s">
        <v>171</v>
      </c>
      <c r="E662" s="225" t="s">
        <v>21</v>
      </c>
      <c r="F662" s="226" t="s">
        <v>172</v>
      </c>
      <c r="G662" s="223"/>
      <c r="H662" s="225" t="s">
        <v>21</v>
      </c>
      <c r="I662" s="227"/>
      <c r="J662" s="223"/>
      <c r="K662" s="223"/>
      <c r="L662" s="228"/>
      <c r="M662" s="229"/>
      <c r="N662" s="230"/>
      <c r="O662" s="230"/>
      <c r="P662" s="230"/>
      <c r="Q662" s="230"/>
      <c r="R662" s="230"/>
      <c r="S662" s="230"/>
      <c r="T662" s="23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2" t="s">
        <v>171</v>
      </c>
      <c r="AU662" s="232" t="s">
        <v>106</v>
      </c>
      <c r="AV662" s="13" t="s">
        <v>83</v>
      </c>
      <c r="AW662" s="13" t="s">
        <v>36</v>
      </c>
      <c r="AX662" s="13" t="s">
        <v>75</v>
      </c>
      <c r="AY662" s="232" t="s">
        <v>161</v>
      </c>
    </row>
    <row r="663" s="13" customFormat="1">
      <c r="A663" s="13"/>
      <c r="B663" s="222"/>
      <c r="C663" s="223"/>
      <c r="D663" s="224" t="s">
        <v>171</v>
      </c>
      <c r="E663" s="225" t="s">
        <v>21</v>
      </c>
      <c r="F663" s="226" t="s">
        <v>541</v>
      </c>
      <c r="G663" s="223"/>
      <c r="H663" s="225" t="s">
        <v>21</v>
      </c>
      <c r="I663" s="227"/>
      <c r="J663" s="223"/>
      <c r="K663" s="223"/>
      <c r="L663" s="228"/>
      <c r="M663" s="229"/>
      <c r="N663" s="230"/>
      <c r="O663" s="230"/>
      <c r="P663" s="230"/>
      <c r="Q663" s="230"/>
      <c r="R663" s="230"/>
      <c r="S663" s="230"/>
      <c r="T663" s="23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2" t="s">
        <v>171</v>
      </c>
      <c r="AU663" s="232" t="s">
        <v>106</v>
      </c>
      <c r="AV663" s="13" t="s">
        <v>83</v>
      </c>
      <c r="AW663" s="13" t="s">
        <v>36</v>
      </c>
      <c r="AX663" s="13" t="s">
        <v>75</v>
      </c>
      <c r="AY663" s="232" t="s">
        <v>161</v>
      </c>
    </row>
    <row r="664" s="14" customFormat="1">
      <c r="A664" s="14"/>
      <c r="B664" s="233"/>
      <c r="C664" s="234"/>
      <c r="D664" s="224" t="s">
        <v>171</v>
      </c>
      <c r="E664" s="235" t="s">
        <v>21</v>
      </c>
      <c r="F664" s="236" t="s">
        <v>542</v>
      </c>
      <c r="G664" s="234"/>
      <c r="H664" s="237">
        <v>16.745999999999999</v>
      </c>
      <c r="I664" s="238"/>
      <c r="J664" s="234"/>
      <c r="K664" s="234"/>
      <c r="L664" s="239"/>
      <c r="M664" s="240"/>
      <c r="N664" s="241"/>
      <c r="O664" s="241"/>
      <c r="P664" s="241"/>
      <c r="Q664" s="241"/>
      <c r="R664" s="241"/>
      <c r="S664" s="241"/>
      <c r="T664" s="24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3" t="s">
        <v>171</v>
      </c>
      <c r="AU664" s="243" t="s">
        <v>106</v>
      </c>
      <c r="AV664" s="14" t="s">
        <v>106</v>
      </c>
      <c r="AW664" s="14" t="s">
        <v>36</v>
      </c>
      <c r="AX664" s="14" t="s">
        <v>75</v>
      </c>
      <c r="AY664" s="243" t="s">
        <v>161</v>
      </c>
    </row>
    <row r="665" s="15" customFormat="1">
      <c r="A665" s="15"/>
      <c r="B665" s="244"/>
      <c r="C665" s="245"/>
      <c r="D665" s="224" t="s">
        <v>171</v>
      </c>
      <c r="E665" s="246" t="s">
        <v>21</v>
      </c>
      <c r="F665" s="247" t="s">
        <v>175</v>
      </c>
      <c r="G665" s="245"/>
      <c r="H665" s="248">
        <v>16.745999999999999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54" t="s">
        <v>171</v>
      </c>
      <c r="AU665" s="254" t="s">
        <v>106</v>
      </c>
      <c r="AV665" s="15" t="s">
        <v>167</v>
      </c>
      <c r="AW665" s="15" t="s">
        <v>36</v>
      </c>
      <c r="AX665" s="15" t="s">
        <v>83</v>
      </c>
      <c r="AY665" s="254" t="s">
        <v>161</v>
      </c>
    </row>
    <row r="666" s="2" customFormat="1">
      <c r="A666" s="41"/>
      <c r="B666" s="42"/>
      <c r="C666" s="43"/>
      <c r="D666" s="224" t="s">
        <v>185</v>
      </c>
      <c r="E666" s="43"/>
      <c r="F666" s="255" t="s">
        <v>225</v>
      </c>
      <c r="G666" s="43"/>
      <c r="H666" s="43"/>
      <c r="I666" s="43"/>
      <c r="J666" s="43"/>
      <c r="K666" s="43"/>
      <c r="L666" s="47"/>
      <c r="M666" s="220"/>
      <c r="N666" s="221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U666" s="19" t="s">
        <v>106</v>
      </c>
    </row>
    <row r="667" s="2" customFormat="1">
      <c r="A667" s="41"/>
      <c r="B667" s="42"/>
      <c r="C667" s="43"/>
      <c r="D667" s="224" t="s">
        <v>185</v>
      </c>
      <c r="E667" s="43"/>
      <c r="F667" s="256" t="s">
        <v>172</v>
      </c>
      <c r="G667" s="43"/>
      <c r="H667" s="257">
        <v>0</v>
      </c>
      <c r="I667" s="43"/>
      <c r="J667" s="43"/>
      <c r="K667" s="43"/>
      <c r="L667" s="47"/>
      <c r="M667" s="220"/>
      <c r="N667" s="221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U667" s="19" t="s">
        <v>106</v>
      </c>
    </row>
    <row r="668" s="2" customFormat="1">
      <c r="A668" s="41"/>
      <c r="B668" s="42"/>
      <c r="C668" s="43"/>
      <c r="D668" s="224" t="s">
        <v>185</v>
      </c>
      <c r="E668" s="43"/>
      <c r="F668" s="256" t="s">
        <v>226</v>
      </c>
      <c r="G668" s="43"/>
      <c r="H668" s="257">
        <v>0</v>
      </c>
      <c r="I668" s="43"/>
      <c r="J668" s="43"/>
      <c r="K668" s="43"/>
      <c r="L668" s="47"/>
      <c r="M668" s="220"/>
      <c r="N668" s="221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U668" s="19" t="s">
        <v>106</v>
      </c>
    </row>
    <row r="669" s="2" customFormat="1">
      <c r="A669" s="41"/>
      <c r="B669" s="42"/>
      <c r="C669" s="43"/>
      <c r="D669" s="224" t="s">
        <v>185</v>
      </c>
      <c r="E669" s="43"/>
      <c r="F669" s="256" t="s">
        <v>227</v>
      </c>
      <c r="G669" s="43"/>
      <c r="H669" s="257">
        <v>52.332000000000001</v>
      </c>
      <c r="I669" s="43"/>
      <c r="J669" s="43"/>
      <c r="K669" s="43"/>
      <c r="L669" s="47"/>
      <c r="M669" s="220"/>
      <c r="N669" s="221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U669" s="19" t="s">
        <v>106</v>
      </c>
    </row>
    <row r="670" s="2" customFormat="1">
      <c r="A670" s="41"/>
      <c r="B670" s="42"/>
      <c r="C670" s="43"/>
      <c r="D670" s="224" t="s">
        <v>185</v>
      </c>
      <c r="E670" s="43"/>
      <c r="F670" s="256" t="s">
        <v>175</v>
      </c>
      <c r="G670" s="43"/>
      <c r="H670" s="257">
        <v>52.332000000000001</v>
      </c>
      <c r="I670" s="43"/>
      <c r="J670" s="43"/>
      <c r="K670" s="43"/>
      <c r="L670" s="47"/>
      <c r="M670" s="220"/>
      <c r="N670" s="221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U670" s="19" t="s">
        <v>106</v>
      </c>
    </row>
    <row r="671" s="2" customFormat="1" ht="66.75" customHeight="1">
      <c r="A671" s="41"/>
      <c r="B671" s="42"/>
      <c r="C671" s="204" t="s">
        <v>543</v>
      </c>
      <c r="D671" s="204" t="s">
        <v>163</v>
      </c>
      <c r="E671" s="205" t="s">
        <v>544</v>
      </c>
      <c r="F671" s="206" t="s">
        <v>545</v>
      </c>
      <c r="G671" s="207" t="s">
        <v>92</v>
      </c>
      <c r="H671" s="208">
        <v>19.361999999999998</v>
      </c>
      <c r="I671" s="209"/>
      <c r="J671" s="210">
        <f>ROUND(I671*H671,2)</f>
        <v>0</v>
      </c>
      <c r="K671" s="206" t="s">
        <v>166</v>
      </c>
      <c r="L671" s="47"/>
      <c r="M671" s="211" t="s">
        <v>21</v>
      </c>
      <c r="N671" s="212" t="s">
        <v>47</v>
      </c>
      <c r="O671" s="87"/>
      <c r="P671" s="213">
        <f>O671*H671</f>
        <v>0</v>
      </c>
      <c r="Q671" s="213">
        <v>0.00013999999999999999</v>
      </c>
      <c r="R671" s="213">
        <f>Q671*H671</f>
        <v>0.0027106799999999996</v>
      </c>
      <c r="S671" s="213">
        <v>0</v>
      </c>
      <c r="T671" s="214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15" t="s">
        <v>278</v>
      </c>
      <c r="AT671" s="215" t="s">
        <v>163</v>
      </c>
      <c r="AU671" s="215" t="s">
        <v>106</v>
      </c>
      <c r="AY671" s="19" t="s">
        <v>161</v>
      </c>
      <c r="BE671" s="216">
        <f>IF(N671="základní",J671,0)</f>
        <v>0</v>
      </c>
      <c r="BF671" s="216">
        <f>IF(N671="snížená",J671,0)</f>
        <v>0</v>
      </c>
      <c r="BG671" s="216">
        <f>IF(N671="zákl. přenesená",J671,0)</f>
        <v>0</v>
      </c>
      <c r="BH671" s="216">
        <f>IF(N671="sníž. přenesená",J671,0)</f>
        <v>0</v>
      </c>
      <c r="BI671" s="216">
        <f>IF(N671="nulová",J671,0)</f>
        <v>0</v>
      </c>
      <c r="BJ671" s="19" t="s">
        <v>106</v>
      </c>
      <c r="BK671" s="216">
        <f>ROUND(I671*H671,2)</f>
        <v>0</v>
      </c>
      <c r="BL671" s="19" t="s">
        <v>278</v>
      </c>
      <c r="BM671" s="215" t="s">
        <v>546</v>
      </c>
    </row>
    <row r="672" s="2" customFormat="1">
      <c r="A672" s="41"/>
      <c r="B672" s="42"/>
      <c r="C672" s="43"/>
      <c r="D672" s="217" t="s">
        <v>169</v>
      </c>
      <c r="E672" s="43"/>
      <c r="F672" s="218" t="s">
        <v>547</v>
      </c>
      <c r="G672" s="43"/>
      <c r="H672" s="43"/>
      <c r="I672" s="219"/>
      <c r="J672" s="43"/>
      <c r="K672" s="43"/>
      <c r="L672" s="47"/>
      <c r="M672" s="220"/>
      <c r="N672" s="221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19" t="s">
        <v>169</v>
      </c>
      <c r="AU672" s="19" t="s">
        <v>106</v>
      </c>
    </row>
    <row r="673" s="13" customFormat="1">
      <c r="A673" s="13"/>
      <c r="B673" s="222"/>
      <c r="C673" s="223"/>
      <c r="D673" s="224" t="s">
        <v>171</v>
      </c>
      <c r="E673" s="225" t="s">
        <v>21</v>
      </c>
      <c r="F673" s="226" t="s">
        <v>172</v>
      </c>
      <c r="G673" s="223"/>
      <c r="H673" s="225" t="s">
        <v>21</v>
      </c>
      <c r="I673" s="227"/>
      <c r="J673" s="223"/>
      <c r="K673" s="223"/>
      <c r="L673" s="228"/>
      <c r="M673" s="229"/>
      <c r="N673" s="230"/>
      <c r="O673" s="230"/>
      <c r="P673" s="230"/>
      <c r="Q673" s="230"/>
      <c r="R673" s="230"/>
      <c r="S673" s="230"/>
      <c r="T673" s="23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2" t="s">
        <v>171</v>
      </c>
      <c r="AU673" s="232" t="s">
        <v>106</v>
      </c>
      <c r="AV673" s="13" t="s">
        <v>83</v>
      </c>
      <c r="AW673" s="13" t="s">
        <v>36</v>
      </c>
      <c r="AX673" s="13" t="s">
        <v>75</v>
      </c>
      <c r="AY673" s="232" t="s">
        <v>161</v>
      </c>
    </row>
    <row r="674" s="13" customFormat="1">
      <c r="A674" s="13"/>
      <c r="B674" s="222"/>
      <c r="C674" s="223"/>
      <c r="D674" s="224" t="s">
        <v>171</v>
      </c>
      <c r="E674" s="225" t="s">
        <v>21</v>
      </c>
      <c r="F674" s="226" t="s">
        <v>548</v>
      </c>
      <c r="G674" s="223"/>
      <c r="H674" s="225" t="s">
        <v>21</v>
      </c>
      <c r="I674" s="227"/>
      <c r="J674" s="223"/>
      <c r="K674" s="223"/>
      <c r="L674" s="228"/>
      <c r="M674" s="229"/>
      <c r="N674" s="230"/>
      <c r="O674" s="230"/>
      <c r="P674" s="230"/>
      <c r="Q674" s="230"/>
      <c r="R674" s="230"/>
      <c r="S674" s="230"/>
      <c r="T674" s="23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2" t="s">
        <v>171</v>
      </c>
      <c r="AU674" s="232" t="s">
        <v>106</v>
      </c>
      <c r="AV674" s="13" t="s">
        <v>83</v>
      </c>
      <c r="AW674" s="13" t="s">
        <v>36</v>
      </c>
      <c r="AX674" s="13" t="s">
        <v>75</v>
      </c>
      <c r="AY674" s="232" t="s">
        <v>161</v>
      </c>
    </row>
    <row r="675" s="13" customFormat="1">
      <c r="A675" s="13"/>
      <c r="B675" s="222"/>
      <c r="C675" s="223"/>
      <c r="D675" s="224" t="s">
        <v>171</v>
      </c>
      <c r="E675" s="225" t="s">
        <v>21</v>
      </c>
      <c r="F675" s="226" t="s">
        <v>549</v>
      </c>
      <c r="G675" s="223"/>
      <c r="H675" s="225" t="s">
        <v>21</v>
      </c>
      <c r="I675" s="227"/>
      <c r="J675" s="223"/>
      <c r="K675" s="223"/>
      <c r="L675" s="228"/>
      <c r="M675" s="229"/>
      <c r="N675" s="230"/>
      <c r="O675" s="230"/>
      <c r="P675" s="230"/>
      <c r="Q675" s="230"/>
      <c r="R675" s="230"/>
      <c r="S675" s="230"/>
      <c r="T675" s="23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2" t="s">
        <v>171</v>
      </c>
      <c r="AU675" s="232" t="s">
        <v>106</v>
      </c>
      <c r="AV675" s="13" t="s">
        <v>83</v>
      </c>
      <c r="AW675" s="13" t="s">
        <v>36</v>
      </c>
      <c r="AX675" s="13" t="s">
        <v>75</v>
      </c>
      <c r="AY675" s="232" t="s">
        <v>161</v>
      </c>
    </row>
    <row r="676" s="14" customFormat="1">
      <c r="A676" s="14"/>
      <c r="B676" s="233"/>
      <c r="C676" s="234"/>
      <c r="D676" s="224" t="s">
        <v>171</v>
      </c>
      <c r="E676" s="235" t="s">
        <v>21</v>
      </c>
      <c r="F676" s="236" t="s">
        <v>550</v>
      </c>
      <c r="G676" s="234"/>
      <c r="H676" s="237">
        <v>19.361999999999998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3" t="s">
        <v>171</v>
      </c>
      <c r="AU676" s="243" t="s">
        <v>106</v>
      </c>
      <c r="AV676" s="14" t="s">
        <v>106</v>
      </c>
      <c r="AW676" s="14" t="s">
        <v>36</v>
      </c>
      <c r="AX676" s="14" t="s">
        <v>75</v>
      </c>
      <c r="AY676" s="243" t="s">
        <v>161</v>
      </c>
    </row>
    <row r="677" s="15" customFormat="1">
      <c r="A677" s="15"/>
      <c r="B677" s="244"/>
      <c r="C677" s="245"/>
      <c r="D677" s="224" t="s">
        <v>171</v>
      </c>
      <c r="E677" s="246" t="s">
        <v>21</v>
      </c>
      <c r="F677" s="247" t="s">
        <v>175</v>
      </c>
      <c r="G677" s="245"/>
      <c r="H677" s="248">
        <v>19.361999999999998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54" t="s">
        <v>171</v>
      </c>
      <c r="AU677" s="254" t="s">
        <v>106</v>
      </c>
      <c r="AV677" s="15" t="s">
        <v>167</v>
      </c>
      <c r="AW677" s="15" t="s">
        <v>36</v>
      </c>
      <c r="AX677" s="15" t="s">
        <v>83</v>
      </c>
      <c r="AY677" s="254" t="s">
        <v>161</v>
      </c>
    </row>
    <row r="678" s="2" customFormat="1" ht="66.75" customHeight="1">
      <c r="A678" s="41"/>
      <c r="B678" s="42"/>
      <c r="C678" s="204" t="s">
        <v>551</v>
      </c>
      <c r="D678" s="204" t="s">
        <v>163</v>
      </c>
      <c r="E678" s="205" t="s">
        <v>552</v>
      </c>
      <c r="F678" s="206" t="s">
        <v>553</v>
      </c>
      <c r="G678" s="207" t="s">
        <v>92</v>
      </c>
      <c r="H678" s="208">
        <v>17.283000000000001</v>
      </c>
      <c r="I678" s="209"/>
      <c r="J678" s="210">
        <f>ROUND(I678*H678,2)</f>
        <v>0</v>
      </c>
      <c r="K678" s="206" t="s">
        <v>166</v>
      </c>
      <c r="L678" s="47"/>
      <c r="M678" s="211" t="s">
        <v>21</v>
      </c>
      <c r="N678" s="212" t="s">
        <v>47</v>
      </c>
      <c r="O678" s="87"/>
      <c r="P678" s="213">
        <f>O678*H678</f>
        <v>0</v>
      </c>
      <c r="Q678" s="213">
        <v>0.00027999999999999998</v>
      </c>
      <c r="R678" s="213">
        <f>Q678*H678</f>
        <v>0.0048392399999999999</v>
      </c>
      <c r="S678" s="213">
        <v>0</v>
      </c>
      <c r="T678" s="214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15" t="s">
        <v>278</v>
      </c>
      <c r="AT678" s="215" t="s">
        <v>163</v>
      </c>
      <c r="AU678" s="215" t="s">
        <v>106</v>
      </c>
      <c r="AY678" s="19" t="s">
        <v>161</v>
      </c>
      <c r="BE678" s="216">
        <f>IF(N678="základní",J678,0)</f>
        <v>0</v>
      </c>
      <c r="BF678" s="216">
        <f>IF(N678="snížená",J678,0)</f>
        <v>0</v>
      </c>
      <c r="BG678" s="216">
        <f>IF(N678="zákl. přenesená",J678,0)</f>
        <v>0</v>
      </c>
      <c r="BH678" s="216">
        <f>IF(N678="sníž. přenesená",J678,0)</f>
        <v>0</v>
      </c>
      <c r="BI678" s="216">
        <f>IF(N678="nulová",J678,0)</f>
        <v>0</v>
      </c>
      <c r="BJ678" s="19" t="s">
        <v>106</v>
      </c>
      <c r="BK678" s="216">
        <f>ROUND(I678*H678,2)</f>
        <v>0</v>
      </c>
      <c r="BL678" s="19" t="s">
        <v>278</v>
      </c>
      <c r="BM678" s="215" t="s">
        <v>554</v>
      </c>
    </row>
    <row r="679" s="2" customFormat="1">
      <c r="A679" s="41"/>
      <c r="B679" s="42"/>
      <c r="C679" s="43"/>
      <c r="D679" s="217" t="s">
        <v>169</v>
      </c>
      <c r="E679" s="43"/>
      <c r="F679" s="218" t="s">
        <v>555</v>
      </c>
      <c r="G679" s="43"/>
      <c r="H679" s="43"/>
      <c r="I679" s="219"/>
      <c r="J679" s="43"/>
      <c r="K679" s="43"/>
      <c r="L679" s="47"/>
      <c r="M679" s="220"/>
      <c r="N679" s="221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19" t="s">
        <v>169</v>
      </c>
      <c r="AU679" s="19" t="s">
        <v>106</v>
      </c>
    </row>
    <row r="680" s="13" customFormat="1">
      <c r="A680" s="13"/>
      <c r="B680" s="222"/>
      <c r="C680" s="223"/>
      <c r="D680" s="224" t="s">
        <v>171</v>
      </c>
      <c r="E680" s="225" t="s">
        <v>21</v>
      </c>
      <c r="F680" s="226" t="s">
        <v>172</v>
      </c>
      <c r="G680" s="223"/>
      <c r="H680" s="225" t="s">
        <v>21</v>
      </c>
      <c r="I680" s="227"/>
      <c r="J680" s="223"/>
      <c r="K680" s="223"/>
      <c r="L680" s="228"/>
      <c r="M680" s="229"/>
      <c r="N680" s="230"/>
      <c r="O680" s="230"/>
      <c r="P680" s="230"/>
      <c r="Q680" s="230"/>
      <c r="R680" s="230"/>
      <c r="S680" s="230"/>
      <c r="T680" s="23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2" t="s">
        <v>171</v>
      </c>
      <c r="AU680" s="232" t="s">
        <v>106</v>
      </c>
      <c r="AV680" s="13" t="s">
        <v>83</v>
      </c>
      <c r="AW680" s="13" t="s">
        <v>36</v>
      </c>
      <c r="AX680" s="13" t="s">
        <v>75</v>
      </c>
      <c r="AY680" s="232" t="s">
        <v>161</v>
      </c>
    </row>
    <row r="681" s="13" customFormat="1">
      <c r="A681" s="13"/>
      <c r="B681" s="222"/>
      <c r="C681" s="223"/>
      <c r="D681" s="224" t="s">
        <v>171</v>
      </c>
      <c r="E681" s="225" t="s">
        <v>21</v>
      </c>
      <c r="F681" s="226" t="s">
        <v>548</v>
      </c>
      <c r="G681" s="223"/>
      <c r="H681" s="225" t="s">
        <v>21</v>
      </c>
      <c r="I681" s="227"/>
      <c r="J681" s="223"/>
      <c r="K681" s="223"/>
      <c r="L681" s="228"/>
      <c r="M681" s="229"/>
      <c r="N681" s="230"/>
      <c r="O681" s="230"/>
      <c r="P681" s="230"/>
      <c r="Q681" s="230"/>
      <c r="R681" s="230"/>
      <c r="S681" s="230"/>
      <c r="T681" s="23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2" t="s">
        <v>171</v>
      </c>
      <c r="AU681" s="232" t="s">
        <v>106</v>
      </c>
      <c r="AV681" s="13" t="s">
        <v>83</v>
      </c>
      <c r="AW681" s="13" t="s">
        <v>36</v>
      </c>
      <c r="AX681" s="13" t="s">
        <v>75</v>
      </c>
      <c r="AY681" s="232" t="s">
        <v>161</v>
      </c>
    </row>
    <row r="682" s="13" customFormat="1">
      <c r="A682" s="13"/>
      <c r="B682" s="222"/>
      <c r="C682" s="223"/>
      <c r="D682" s="224" t="s">
        <v>171</v>
      </c>
      <c r="E682" s="225" t="s">
        <v>21</v>
      </c>
      <c r="F682" s="226" t="s">
        <v>556</v>
      </c>
      <c r="G682" s="223"/>
      <c r="H682" s="225" t="s">
        <v>21</v>
      </c>
      <c r="I682" s="227"/>
      <c r="J682" s="223"/>
      <c r="K682" s="223"/>
      <c r="L682" s="228"/>
      <c r="M682" s="229"/>
      <c r="N682" s="230"/>
      <c r="O682" s="230"/>
      <c r="P682" s="230"/>
      <c r="Q682" s="230"/>
      <c r="R682" s="230"/>
      <c r="S682" s="230"/>
      <c r="T682" s="23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2" t="s">
        <v>171</v>
      </c>
      <c r="AU682" s="232" t="s">
        <v>106</v>
      </c>
      <c r="AV682" s="13" t="s">
        <v>83</v>
      </c>
      <c r="AW682" s="13" t="s">
        <v>36</v>
      </c>
      <c r="AX682" s="13" t="s">
        <v>75</v>
      </c>
      <c r="AY682" s="232" t="s">
        <v>161</v>
      </c>
    </row>
    <row r="683" s="14" customFormat="1">
      <c r="A683" s="14"/>
      <c r="B683" s="233"/>
      <c r="C683" s="234"/>
      <c r="D683" s="224" t="s">
        <v>171</v>
      </c>
      <c r="E683" s="235" t="s">
        <v>21</v>
      </c>
      <c r="F683" s="236" t="s">
        <v>557</v>
      </c>
      <c r="G683" s="234"/>
      <c r="H683" s="237">
        <v>17.283000000000001</v>
      </c>
      <c r="I683" s="238"/>
      <c r="J683" s="234"/>
      <c r="K683" s="234"/>
      <c r="L683" s="239"/>
      <c r="M683" s="240"/>
      <c r="N683" s="241"/>
      <c r="O683" s="241"/>
      <c r="P683" s="241"/>
      <c r="Q683" s="241"/>
      <c r="R683" s="241"/>
      <c r="S683" s="241"/>
      <c r="T683" s="24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3" t="s">
        <v>171</v>
      </c>
      <c r="AU683" s="243" t="s">
        <v>106</v>
      </c>
      <c r="AV683" s="14" t="s">
        <v>106</v>
      </c>
      <c r="AW683" s="14" t="s">
        <v>36</v>
      </c>
      <c r="AX683" s="14" t="s">
        <v>75</v>
      </c>
      <c r="AY683" s="243" t="s">
        <v>161</v>
      </c>
    </row>
    <row r="684" s="15" customFormat="1">
      <c r="A684" s="15"/>
      <c r="B684" s="244"/>
      <c r="C684" s="245"/>
      <c r="D684" s="224" t="s">
        <v>171</v>
      </c>
      <c r="E684" s="246" t="s">
        <v>21</v>
      </c>
      <c r="F684" s="247" t="s">
        <v>175</v>
      </c>
      <c r="G684" s="245"/>
      <c r="H684" s="248">
        <v>17.283000000000001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3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4" t="s">
        <v>171</v>
      </c>
      <c r="AU684" s="254" t="s">
        <v>106</v>
      </c>
      <c r="AV684" s="15" t="s">
        <v>167</v>
      </c>
      <c r="AW684" s="15" t="s">
        <v>36</v>
      </c>
      <c r="AX684" s="15" t="s">
        <v>83</v>
      </c>
      <c r="AY684" s="254" t="s">
        <v>161</v>
      </c>
    </row>
    <row r="685" s="2" customFormat="1" ht="66.75" customHeight="1">
      <c r="A685" s="41"/>
      <c r="B685" s="42"/>
      <c r="C685" s="204" t="s">
        <v>558</v>
      </c>
      <c r="D685" s="204" t="s">
        <v>163</v>
      </c>
      <c r="E685" s="205" t="s">
        <v>559</v>
      </c>
      <c r="F685" s="206" t="s">
        <v>560</v>
      </c>
      <c r="G685" s="207" t="s">
        <v>92</v>
      </c>
      <c r="H685" s="208">
        <v>15.875999999999999</v>
      </c>
      <c r="I685" s="209"/>
      <c r="J685" s="210">
        <f>ROUND(I685*H685,2)</f>
        <v>0</v>
      </c>
      <c r="K685" s="206" t="s">
        <v>166</v>
      </c>
      <c r="L685" s="47"/>
      <c r="M685" s="211" t="s">
        <v>21</v>
      </c>
      <c r="N685" s="212" t="s">
        <v>47</v>
      </c>
      <c r="O685" s="87"/>
      <c r="P685" s="213">
        <f>O685*H685</f>
        <v>0</v>
      </c>
      <c r="Q685" s="213">
        <v>0.00042000000000000002</v>
      </c>
      <c r="R685" s="213">
        <f>Q685*H685</f>
        <v>0.0066679199999999999</v>
      </c>
      <c r="S685" s="213">
        <v>0</v>
      </c>
      <c r="T685" s="214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15" t="s">
        <v>278</v>
      </c>
      <c r="AT685" s="215" t="s">
        <v>163</v>
      </c>
      <c r="AU685" s="215" t="s">
        <v>106</v>
      </c>
      <c r="AY685" s="19" t="s">
        <v>161</v>
      </c>
      <c r="BE685" s="216">
        <f>IF(N685="základní",J685,0)</f>
        <v>0</v>
      </c>
      <c r="BF685" s="216">
        <f>IF(N685="snížená",J685,0)</f>
        <v>0</v>
      </c>
      <c r="BG685" s="216">
        <f>IF(N685="zákl. přenesená",J685,0)</f>
        <v>0</v>
      </c>
      <c r="BH685" s="216">
        <f>IF(N685="sníž. přenesená",J685,0)</f>
        <v>0</v>
      </c>
      <c r="BI685" s="216">
        <f>IF(N685="nulová",J685,0)</f>
        <v>0</v>
      </c>
      <c r="BJ685" s="19" t="s">
        <v>106</v>
      </c>
      <c r="BK685" s="216">
        <f>ROUND(I685*H685,2)</f>
        <v>0</v>
      </c>
      <c r="BL685" s="19" t="s">
        <v>278</v>
      </c>
      <c r="BM685" s="215" t="s">
        <v>561</v>
      </c>
    </row>
    <row r="686" s="2" customFormat="1">
      <c r="A686" s="41"/>
      <c r="B686" s="42"/>
      <c r="C686" s="43"/>
      <c r="D686" s="217" t="s">
        <v>169</v>
      </c>
      <c r="E686" s="43"/>
      <c r="F686" s="218" t="s">
        <v>562</v>
      </c>
      <c r="G686" s="43"/>
      <c r="H686" s="43"/>
      <c r="I686" s="219"/>
      <c r="J686" s="43"/>
      <c r="K686" s="43"/>
      <c r="L686" s="47"/>
      <c r="M686" s="220"/>
      <c r="N686" s="221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19" t="s">
        <v>169</v>
      </c>
      <c r="AU686" s="19" t="s">
        <v>106</v>
      </c>
    </row>
    <row r="687" s="13" customFormat="1">
      <c r="A687" s="13"/>
      <c r="B687" s="222"/>
      <c r="C687" s="223"/>
      <c r="D687" s="224" t="s">
        <v>171</v>
      </c>
      <c r="E687" s="225" t="s">
        <v>21</v>
      </c>
      <c r="F687" s="226" t="s">
        <v>172</v>
      </c>
      <c r="G687" s="223"/>
      <c r="H687" s="225" t="s">
        <v>21</v>
      </c>
      <c r="I687" s="227"/>
      <c r="J687" s="223"/>
      <c r="K687" s="223"/>
      <c r="L687" s="228"/>
      <c r="M687" s="229"/>
      <c r="N687" s="230"/>
      <c r="O687" s="230"/>
      <c r="P687" s="230"/>
      <c r="Q687" s="230"/>
      <c r="R687" s="230"/>
      <c r="S687" s="230"/>
      <c r="T687" s="231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2" t="s">
        <v>171</v>
      </c>
      <c r="AU687" s="232" t="s">
        <v>106</v>
      </c>
      <c r="AV687" s="13" t="s">
        <v>83</v>
      </c>
      <c r="AW687" s="13" t="s">
        <v>36</v>
      </c>
      <c r="AX687" s="13" t="s">
        <v>75</v>
      </c>
      <c r="AY687" s="232" t="s">
        <v>161</v>
      </c>
    </row>
    <row r="688" s="13" customFormat="1">
      <c r="A688" s="13"/>
      <c r="B688" s="222"/>
      <c r="C688" s="223"/>
      <c r="D688" s="224" t="s">
        <v>171</v>
      </c>
      <c r="E688" s="225" t="s">
        <v>21</v>
      </c>
      <c r="F688" s="226" t="s">
        <v>548</v>
      </c>
      <c r="G688" s="223"/>
      <c r="H688" s="225" t="s">
        <v>21</v>
      </c>
      <c r="I688" s="227"/>
      <c r="J688" s="223"/>
      <c r="K688" s="223"/>
      <c r="L688" s="228"/>
      <c r="M688" s="229"/>
      <c r="N688" s="230"/>
      <c r="O688" s="230"/>
      <c r="P688" s="230"/>
      <c r="Q688" s="230"/>
      <c r="R688" s="230"/>
      <c r="S688" s="230"/>
      <c r="T688" s="23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2" t="s">
        <v>171</v>
      </c>
      <c r="AU688" s="232" t="s">
        <v>106</v>
      </c>
      <c r="AV688" s="13" t="s">
        <v>83</v>
      </c>
      <c r="AW688" s="13" t="s">
        <v>36</v>
      </c>
      <c r="AX688" s="13" t="s">
        <v>75</v>
      </c>
      <c r="AY688" s="232" t="s">
        <v>161</v>
      </c>
    </row>
    <row r="689" s="13" customFormat="1">
      <c r="A689" s="13"/>
      <c r="B689" s="222"/>
      <c r="C689" s="223"/>
      <c r="D689" s="224" t="s">
        <v>171</v>
      </c>
      <c r="E689" s="225" t="s">
        <v>21</v>
      </c>
      <c r="F689" s="226" t="s">
        <v>563</v>
      </c>
      <c r="G689" s="223"/>
      <c r="H689" s="225" t="s">
        <v>21</v>
      </c>
      <c r="I689" s="227"/>
      <c r="J689" s="223"/>
      <c r="K689" s="223"/>
      <c r="L689" s="228"/>
      <c r="M689" s="229"/>
      <c r="N689" s="230"/>
      <c r="O689" s="230"/>
      <c r="P689" s="230"/>
      <c r="Q689" s="230"/>
      <c r="R689" s="230"/>
      <c r="S689" s="230"/>
      <c r="T689" s="23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2" t="s">
        <v>171</v>
      </c>
      <c r="AU689" s="232" t="s">
        <v>106</v>
      </c>
      <c r="AV689" s="13" t="s">
        <v>83</v>
      </c>
      <c r="AW689" s="13" t="s">
        <v>36</v>
      </c>
      <c r="AX689" s="13" t="s">
        <v>75</v>
      </c>
      <c r="AY689" s="232" t="s">
        <v>161</v>
      </c>
    </row>
    <row r="690" s="14" customFormat="1">
      <c r="A690" s="14"/>
      <c r="B690" s="233"/>
      <c r="C690" s="234"/>
      <c r="D690" s="224" t="s">
        <v>171</v>
      </c>
      <c r="E690" s="235" t="s">
        <v>21</v>
      </c>
      <c r="F690" s="236" t="s">
        <v>564</v>
      </c>
      <c r="G690" s="234"/>
      <c r="H690" s="237">
        <v>15.875999999999999</v>
      </c>
      <c r="I690" s="238"/>
      <c r="J690" s="234"/>
      <c r="K690" s="234"/>
      <c r="L690" s="239"/>
      <c r="M690" s="240"/>
      <c r="N690" s="241"/>
      <c r="O690" s="241"/>
      <c r="P690" s="241"/>
      <c r="Q690" s="241"/>
      <c r="R690" s="241"/>
      <c r="S690" s="241"/>
      <c r="T690" s="24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3" t="s">
        <v>171</v>
      </c>
      <c r="AU690" s="243" t="s">
        <v>106</v>
      </c>
      <c r="AV690" s="14" t="s">
        <v>106</v>
      </c>
      <c r="AW690" s="14" t="s">
        <v>36</v>
      </c>
      <c r="AX690" s="14" t="s">
        <v>75</v>
      </c>
      <c r="AY690" s="243" t="s">
        <v>161</v>
      </c>
    </row>
    <row r="691" s="15" customFormat="1">
      <c r="A691" s="15"/>
      <c r="B691" s="244"/>
      <c r="C691" s="245"/>
      <c r="D691" s="224" t="s">
        <v>171</v>
      </c>
      <c r="E691" s="246" t="s">
        <v>21</v>
      </c>
      <c r="F691" s="247" t="s">
        <v>175</v>
      </c>
      <c r="G691" s="245"/>
      <c r="H691" s="248">
        <v>15.875999999999999</v>
      </c>
      <c r="I691" s="249"/>
      <c r="J691" s="245"/>
      <c r="K691" s="245"/>
      <c r="L691" s="250"/>
      <c r="M691" s="251"/>
      <c r="N691" s="252"/>
      <c r="O691" s="252"/>
      <c r="P691" s="252"/>
      <c r="Q691" s="252"/>
      <c r="R691" s="252"/>
      <c r="S691" s="252"/>
      <c r="T691" s="253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54" t="s">
        <v>171</v>
      </c>
      <c r="AU691" s="254" t="s">
        <v>106</v>
      </c>
      <c r="AV691" s="15" t="s">
        <v>167</v>
      </c>
      <c r="AW691" s="15" t="s">
        <v>36</v>
      </c>
      <c r="AX691" s="15" t="s">
        <v>83</v>
      </c>
      <c r="AY691" s="254" t="s">
        <v>161</v>
      </c>
    </row>
    <row r="692" s="2" customFormat="1" ht="33" customHeight="1">
      <c r="A692" s="41"/>
      <c r="B692" s="42"/>
      <c r="C692" s="258" t="s">
        <v>565</v>
      </c>
      <c r="D692" s="258" t="s">
        <v>206</v>
      </c>
      <c r="E692" s="259" t="s">
        <v>566</v>
      </c>
      <c r="F692" s="260" t="s">
        <v>567</v>
      </c>
      <c r="G692" s="261" t="s">
        <v>92</v>
      </c>
      <c r="H692" s="262">
        <v>80.730999999999995</v>
      </c>
      <c r="I692" s="263"/>
      <c r="J692" s="264">
        <f>ROUND(I692*H692,2)</f>
        <v>0</v>
      </c>
      <c r="K692" s="260" t="s">
        <v>166</v>
      </c>
      <c r="L692" s="265"/>
      <c r="M692" s="266" t="s">
        <v>21</v>
      </c>
      <c r="N692" s="267" t="s">
        <v>47</v>
      </c>
      <c r="O692" s="87"/>
      <c r="P692" s="213">
        <f>O692*H692</f>
        <v>0</v>
      </c>
      <c r="Q692" s="213">
        <v>0.0022300000000000002</v>
      </c>
      <c r="R692" s="213">
        <f>Q692*H692</f>
        <v>0.18003013000000001</v>
      </c>
      <c r="S692" s="213">
        <v>0</v>
      </c>
      <c r="T692" s="214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5" t="s">
        <v>568</v>
      </c>
      <c r="AT692" s="215" t="s">
        <v>206</v>
      </c>
      <c r="AU692" s="215" t="s">
        <v>106</v>
      </c>
      <c r="AY692" s="19" t="s">
        <v>161</v>
      </c>
      <c r="BE692" s="216">
        <f>IF(N692="základní",J692,0)</f>
        <v>0</v>
      </c>
      <c r="BF692" s="216">
        <f>IF(N692="snížená",J692,0)</f>
        <v>0</v>
      </c>
      <c r="BG692" s="216">
        <f>IF(N692="zákl. přenesená",J692,0)</f>
        <v>0</v>
      </c>
      <c r="BH692" s="216">
        <f>IF(N692="sníž. přenesená",J692,0)</f>
        <v>0</v>
      </c>
      <c r="BI692" s="216">
        <f>IF(N692="nulová",J692,0)</f>
        <v>0</v>
      </c>
      <c r="BJ692" s="19" t="s">
        <v>106</v>
      </c>
      <c r="BK692" s="216">
        <f>ROUND(I692*H692,2)</f>
        <v>0</v>
      </c>
      <c r="BL692" s="19" t="s">
        <v>568</v>
      </c>
      <c r="BM692" s="215" t="s">
        <v>569</v>
      </c>
    </row>
    <row r="693" s="14" customFormat="1">
      <c r="A693" s="14"/>
      <c r="B693" s="233"/>
      <c r="C693" s="234"/>
      <c r="D693" s="224" t="s">
        <v>171</v>
      </c>
      <c r="E693" s="234"/>
      <c r="F693" s="236" t="s">
        <v>570</v>
      </c>
      <c r="G693" s="234"/>
      <c r="H693" s="237">
        <v>80.730999999999995</v>
      </c>
      <c r="I693" s="238"/>
      <c r="J693" s="234"/>
      <c r="K693" s="234"/>
      <c r="L693" s="239"/>
      <c r="M693" s="240"/>
      <c r="N693" s="241"/>
      <c r="O693" s="241"/>
      <c r="P693" s="241"/>
      <c r="Q693" s="241"/>
      <c r="R693" s="241"/>
      <c r="S693" s="241"/>
      <c r="T693" s="242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3" t="s">
        <v>171</v>
      </c>
      <c r="AU693" s="243" t="s">
        <v>106</v>
      </c>
      <c r="AV693" s="14" t="s">
        <v>106</v>
      </c>
      <c r="AW693" s="14" t="s">
        <v>4</v>
      </c>
      <c r="AX693" s="14" t="s">
        <v>83</v>
      </c>
      <c r="AY693" s="243" t="s">
        <v>161</v>
      </c>
    </row>
    <row r="694" s="2" customFormat="1" ht="49.05" customHeight="1">
      <c r="A694" s="41"/>
      <c r="B694" s="42"/>
      <c r="C694" s="204" t="s">
        <v>571</v>
      </c>
      <c r="D694" s="204" t="s">
        <v>163</v>
      </c>
      <c r="E694" s="205" t="s">
        <v>572</v>
      </c>
      <c r="F694" s="206" t="s">
        <v>573</v>
      </c>
      <c r="G694" s="207" t="s">
        <v>92</v>
      </c>
      <c r="H694" s="208">
        <v>19.495000000000001</v>
      </c>
      <c r="I694" s="209"/>
      <c r="J694" s="210">
        <f>ROUND(I694*H694,2)</f>
        <v>0</v>
      </c>
      <c r="K694" s="206" t="s">
        <v>166</v>
      </c>
      <c r="L694" s="47"/>
      <c r="M694" s="211" t="s">
        <v>21</v>
      </c>
      <c r="N694" s="212" t="s">
        <v>47</v>
      </c>
      <c r="O694" s="87"/>
      <c r="P694" s="213">
        <f>O694*H694</f>
        <v>0</v>
      </c>
      <c r="Q694" s="213">
        <v>0</v>
      </c>
      <c r="R694" s="213">
        <f>Q694*H694</f>
        <v>0</v>
      </c>
      <c r="S694" s="213">
        <v>0</v>
      </c>
      <c r="T694" s="214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5" t="s">
        <v>278</v>
      </c>
      <c r="AT694" s="215" t="s">
        <v>163</v>
      </c>
      <c r="AU694" s="215" t="s">
        <v>106</v>
      </c>
      <c r="AY694" s="19" t="s">
        <v>161</v>
      </c>
      <c r="BE694" s="216">
        <f>IF(N694="základní",J694,0)</f>
        <v>0</v>
      </c>
      <c r="BF694" s="216">
        <f>IF(N694="snížená",J694,0)</f>
        <v>0</v>
      </c>
      <c r="BG694" s="216">
        <f>IF(N694="zákl. přenesená",J694,0)</f>
        <v>0</v>
      </c>
      <c r="BH694" s="216">
        <f>IF(N694="sníž. přenesená",J694,0)</f>
        <v>0</v>
      </c>
      <c r="BI694" s="216">
        <f>IF(N694="nulová",J694,0)</f>
        <v>0</v>
      </c>
      <c r="BJ694" s="19" t="s">
        <v>106</v>
      </c>
      <c r="BK694" s="216">
        <f>ROUND(I694*H694,2)</f>
        <v>0</v>
      </c>
      <c r="BL694" s="19" t="s">
        <v>278</v>
      </c>
      <c r="BM694" s="215" t="s">
        <v>574</v>
      </c>
    </row>
    <row r="695" s="2" customFormat="1">
      <c r="A695" s="41"/>
      <c r="B695" s="42"/>
      <c r="C695" s="43"/>
      <c r="D695" s="217" t="s">
        <v>169</v>
      </c>
      <c r="E695" s="43"/>
      <c r="F695" s="218" t="s">
        <v>575</v>
      </c>
      <c r="G695" s="43"/>
      <c r="H695" s="43"/>
      <c r="I695" s="219"/>
      <c r="J695" s="43"/>
      <c r="K695" s="43"/>
      <c r="L695" s="47"/>
      <c r="M695" s="220"/>
      <c r="N695" s="221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19" t="s">
        <v>169</v>
      </c>
      <c r="AU695" s="19" t="s">
        <v>106</v>
      </c>
    </row>
    <row r="696" s="14" customFormat="1">
      <c r="A696" s="14"/>
      <c r="B696" s="233"/>
      <c r="C696" s="234"/>
      <c r="D696" s="224" t="s">
        <v>171</v>
      </c>
      <c r="E696" s="235" t="s">
        <v>21</v>
      </c>
      <c r="F696" s="236" t="s">
        <v>182</v>
      </c>
      <c r="G696" s="234"/>
      <c r="H696" s="237">
        <v>1.0409999999999999</v>
      </c>
      <c r="I696" s="238"/>
      <c r="J696" s="234"/>
      <c r="K696" s="234"/>
      <c r="L696" s="239"/>
      <c r="M696" s="240"/>
      <c r="N696" s="241"/>
      <c r="O696" s="241"/>
      <c r="P696" s="241"/>
      <c r="Q696" s="241"/>
      <c r="R696" s="241"/>
      <c r="S696" s="241"/>
      <c r="T696" s="24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3" t="s">
        <v>171</v>
      </c>
      <c r="AU696" s="243" t="s">
        <v>106</v>
      </c>
      <c r="AV696" s="14" t="s">
        <v>106</v>
      </c>
      <c r="AW696" s="14" t="s">
        <v>36</v>
      </c>
      <c r="AX696" s="14" t="s">
        <v>75</v>
      </c>
      <c r="AY696" s="243" t="s">
        <v>161</v>
      </c>
    </row>
    <row r="697" s="14" customFormat="1">
      <c r="A697" s="14"/>
      <c r="B697" s="233"/>
      <c r="C697" s="234"/>
      <c r="D697" s="224" t="s">
        <v>171</v>
      </c>
      <c r="E697" s="235" t="s">
        <v>21</v>
      </c>
      <c r="F697" s="236" t="s">
        <v>183</v>
      </c>
      <c r="G697" s="234"/>
      <c r="H697" s="237">
        <v>6.0170000000000003</v>
      </c>
      <c r="I697" s="238"/>
      <c r="J697" s="234"/>
      <c r="K697" s="234"/>
      <c r="L697" s="239"/>
      <c r="M697" s="240"/>
      <c r="N697" s="241"/>
      <c r="O697" s="241"/>
      <c r="P697" s="241"/>
      <c r="Q697" s="241"/>
      <c r="R697" s="241"/>
      <c r="S697" s="241"/>
      <c r="T697" s="24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3" t="s">
        <v>171</v>
      </c>
      <c r="AU697" s="243" t="s">
        <v>106</v>
      </c>
      <c r="AV697" s="14" t="s">
        <v>106</v>
      </c>
      <c r="AW697" s="14" t="s">
        <v>36</v>
      </c>
      <c r="AX697" s="14" t="s">
        <v>75</v>
      </c>
      <c r="AY697" s="243" t="s">
        <v>161</v>
      </c>
    </row>
    <row r="698" s="14" customFormat="1">
      <c r="A698" s="14"/>
      <c r="B698" s="233"/>
      <c r="C698" s="234"/>
      <c r="D698" s="224" t="s">
        <v>171</v>
      </c>
      <c r="E698" s="235" t="s">
        <v>21</v>
      </c>
      <c r="F698" s="236" t="s">
        <v>184</v>
      </c>
      <c r="G698" s="234"/>
      <c r="H698" s="237">
        <v>12.436999999999999</v>
      </c>
      <c r="I698" s="238"/>
      <c r="J698" s="234"/>
      <c r="K698" s="234"/>
      <c r="L698" s="239"/>
      <c r="M698" s="240"/>
      <c r="N698" s="241"/>
      <c r="O698" s="241"/>
      <c r="P698" s="241"/>
      <c r="Q698" s="241"/>
      <c r="R698" s="241"/>
      <c r="S698" s="241"/>
      <c r="T698" s="24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3" t="s">
        <v>171</v>
      </c>
      <c r="AU698" s="243" t="s">
        <v>106</v>
      </c>
      <c r="AV698" s="14" t="s">
        <v>106</v>
      </c>
      <c r="AW698" s="14" t="s">
        <v>36</v>
      </c>
      <c r="AX698" s="14" t="s">
        <v>75</v>
      </c>
      <c r="AY698" s="243" t="s">
        <v>161</v>
      </c>
    </row>
    <row r="699" s="15" customFormat="1">
      <c r="A699" s="15"/>
      <c r="B699" s="244"/>
      <c r="C699" s="245"/>
      <c r="D699" s="224" t="s">
        <v>171</v>
      </c>
      <c r="E699" s="246" t="s">
        <v>21</v>
      </c>
      <c r="F699" s="247" t="s">
        <v>175</v>
      </c>
      <c r="G699" s="245"/>
      <c r="H699" s="248">
        <v>19.495000000000001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54" t="s">
        <v>171</v>
      </c>
      <c r="AU699" s="254" t="s">
        <v>106</v>
      </c>
      <c r="AV699" s="15" t="s">
        <v>167</v>
      </c>
      <c r="AW699" s="15" t="s">
        <v>36</v>
      </c>
      <c r="AX699" s="15" t="s">
        <v>83</v>
      </c>
      <c r="AY699" s="254" t="s">
        <v>161</v>
      </c>
    </row>
    <row r="700" s="2" customFormat="1">
      <c r="A700" s="41"/>
      <c r="B700" s="42"/>
      <c r="C700" s="43"/>
      <c r="D700" s="224" t="s">
        <v>185</v>
      </c>
      <c r="E700" s="43"/>
      <c r="F700" s="255" t="s">
        <v>186</v>
      </c>
      <c r="G700" s="43"/>
      <c r="H700" s="43"/>
      <c r="I700" s="43"/>
      <c r="J700" s="43"/>
      <c r="K700" s="43"/>
      <c r="L700" s="47"/>
      <c r="M700" s="220"/>
      <c r="N700" s="221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U700" s="19" t="s">
        <v>106</v>
      </c>
    </row>
    <row r="701" s="2" customFormat="1">
      <c r="A701" s="41"/>
      <c r="B701" s="42"/>
      <c r="C701" s="43"/>
      <c r="D701" s="224" t="s">
        <v>185</v>
      </c>
      <c r="E701" s="43"/>
      <c r="F701" s="256" t="s">
        <v>172</v>
      </c>
      <c r="G701" s="43"/>
      <c r="H701" s="257">
        <v>0</v>
      </c>
      <c r="I701" s="43"/>
      <c r="J701" s="43"/>
      <c r="K701" s="43"/>
      <c r="L701" s="47"/>
      <c r="M701" s="220"/>
      <c r="N701" s="221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U701" s="19" t="s">
        <v>106</v>
      </c>
    </row>
    <row r="702" s="2" customFormat="1">
      <c r="A702" s="41"/>
      <c r="B702" s="42"/>
      <c r="C702" s="43"/>
      <c r="D702" s="224" t="s">
        <v>185</v>
      </c>
      <c r="E702" s="43"/>
      <c r="F702" s="256" t="s">
        <v>187</v>
      </c>
      <c r="G702" s="43"/>
      <c r="H702" s="257">
        <v>0</v>
      </c>
      <c r="I702" s="43"/>
      <c r="J702" s="43"/>
      <c r="K702" s="43"/>
      <c r="L702" s="47"/>
      <c r="M702" s="220"/>
      <c r="N702" s="221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U702" s="19" t="s">
        <v>106</v>
      </c>
    </row>
    <row r="703" s="2" customFormat="1">
      <c r="A703" s="41"/>
      <c r="B703" s="42"/>
      <c r="C703" s="43"/>
      <c r="D703" s="224" t="s">
        <v>185</v>
      </c>
      <c r="E703" s="43"/>
      <c r="F703" s="256" t="s">
        <v>188</v>
      </c>
      <c r="G703" s="43"/>
      <c r="H703" s="257">
        <v>2.5699999999999998</v>
      </c>
      <c r="I703" s="43"/>
      <c r="J703" s="43"/>
      <c r="K703" s="43"/>
      <c r="L703" s="47"/>
      <c r="M703" s="220"/>
      <c r="N703" s="221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U703" s="19" t="s">
        <v>106</v>
      </c>
    </row>
    <row r="704" s="2" customFormat="1">
      <c r="A704" s="41"/>
      <c r="B704" s="42"/>
      <c r="C704" s="43"/>
      <c r="D704" s="224" t="s">
        <v>185</v>
      </c>
      <c r="E704" s="43"/>
      <c r="F704" s="256" t="s">
        <v>175</v>
      </c>
      <c r="G704" s="43"/>
      <c r="H704" s="257">
        <v>2.5699999999999998</v>
      </c>
      <c r="I704" s="43"/>
      <c r="J704" s="43"/>
      <c r="K704" s="43"/>
      <c r="L704" s="47"/>
      <c r="M704" s="220"/>
      <c r="N704" s="221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U704" s="19" t="s">
        <v>106</v>
      </c>
    </row>
    <row r="705" s="2" customFormat="1">
      <c r="A705" s="41"/>
      <c r="B705" s="42"/>
      <c r="C705" s="43"/>
      <c r="D705" s="224" t="s">
        <v>185</v>
      </c>
      <c r="E705" s="43"/>
      <c r="F705" s="255" t="s">
        <v>189</v>
      </c>
      <c r="G705" s="43"/>
      <c r="H705" s="43"/>
      <c r="I705" s="43"/>
      <c r="J705" s="43"/>
      <c r="K705" s="43"/>
      <c r="L705" s="47"/>
      <c r="M705" s="220"/>
      <c r="N705" s="221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U705" s="19" t="s">
        <v>106</v>
      </c>
    </row>
    <row r="706" s="2" customFormat="1">
      <c r="A706" s="41"/>
      <c r="B706" s="42"/>
      <c r="C706" s="43"/>
      <c r="D706" s="224" t="s">
        <v>185</v>
      </c>
      <c r="E706" s="43"/>
      <c r="F706" s="256" t="s">
        <v>172</v>
      </c>
      <c r="G706" s="43"/>
      <c r="H706" s="257">
        <v>0</v>
      </c>
      <c r="I706" s="43"/>
      <c r="J706" s="43"/>
      <c r="K706" s="43"/>
      <c r="L706" s="47"/>
      <c r="M706" s="220"/>
      <c r="N706" s="221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U706" s="19" t="s">
        <v>106</v>
      </c>
    </row>
    <row r="707" s="2" customFormat="1">
      <c r="A707" s="41"/>
      <c r="B707" s="42"/>
      <c r="C707" s="43"/>
      <c r="D707" s="224" t="s">
        <v>185</v>
      </c>
      <c r="E707" s="43"/>
      <c r="F707" s="256" t="s">
        <v>190</v>
      </c>
      <c r="G707" s="43"/>
      <c r="H707" s="257">
        <v>0</v>
      </c>
      <c r="I707" s="43"/>
      <c r="J707" s="43"/>
      <c r="K707" s="43"/>
      <c r="L707" s="47"/>
      <c r="M707" s="220"/>
      <c r="N707" s="221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U707" s="19" t="s">
        <v>106</v>
      </c>
    </row>
    <row r="708" s="2" customFormat="1">
      <c r="A708" s="41"/>
      <c r="B708" s="42"/>
      <c r="C708" s="43"/>
      <c r="D708" s="224" t="s">
        <v>185</v>
      </c>
      <c r="E708" s="43"/>
      <c r="F708" s="256" t="s">
        <v>191</v>
      </c>
      <c r="G708" s="43"/>
      <c r="H708" s="257">
        <v>10.94</v>
      </c>
      <c r="I708" s="43"/>
      <c r="J708" s="43"/>
      <c r="K708" s="43"/>
      <c r="L708" s="47"/>
      <c r="M708" s="220"/>
      <c r="N708" s="221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U708" s="19" t="s">
        <v>106</v>
      </c>
    </row>
    <row r="709" s="2" customFormat="1">
      <c r="A709" s="41"/>
      <c r="B709" s="42"/>
      <c r="C709" s="43"/>
      <c r="D709" s="224" t="s">
        <v>185</v>
      </c>
      <c r="E709" s="43"/>
      <c r="F709" s="256" t="s">
        <v>175</v>
      </c>
      <c r="G709" s="43"/>
      <c r="H709" s="257">
        <v>10.94</v>
      </c>
      <c r="I709" s="43"/>
      <c r="J709" s="43"/>
      <c r="K709" s="43"/>
      <c r="L709" s="47"/>
      <c r="M709" s="220"/>
      <c r="N709" s="221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U709" s="19" t="s">
        <v>106</v>
      </c>
    </row>
    <row r="710" s="2" customFormat="1">
      <c r="A710" s="41"/>
      <c r="B710" s="42"/>
      <c r="C710" s="43"/>
      <c r="D710" s="224" t="s">
        <v>185</v>
      </c>
      <c r="E710" s="43"/>
      <c r="F710" s="255" t="s">
        <v>192</v>
      </c>
      <c r="G710" s="43"/>
      <c r="H710" s="43"/>
      <c r="I710" s="43"/>
      <c r="J710" s="43"/>
      <c r="K710" s="43"/>
      <c r="L710" s="47"/>
      <c r="M710" s="220"/>
      <c r="N710" s="221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U710" s="19" t="s">
        <v>106</v>
      </c>
    </row>
    <row r="711" s="2" customFormat="1">
      <c r="A711" s="41"/>
      <c r="B711" s="42"/>
      <c r="C711" s="43"/>
      <c r="D711" s="224" t="s">
        <v>185</v>
      </c>
      <c r="E711" s="43"/>
      <c r="F711" s="256" t="s">
        <v>172</v>
      </c>
      <c r="G711" s="43"/>
      <c r="H711" s="257">
        <v>0</v>
      </c>
      <c r="I711" s="43"/>
      <c r="J711" s="43"/>
      <c r="K711" s="43"/>
      <c r="L711" s="47"/>
      <c r="M711" s="220"/>
      <c r="N711" s="221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U711" s="19" t="s">
        <v>106</v>
      </c>
    </row>
    <row r="712" s="2" customFormat="1">
      <c r="A712" s="41"/>
      <c r="B712" s="42"/>
      <c r="C712" s="43"/>
      <c r="D712" s="224" t="s">
        <v>185</v>
      </c>
      <c r="E712" s="43"/>
      <c r="F712" s="256" t="s">
        <v>193</v>
      </c>
      <c r="G712" s="43"/>
      <c r="H712" s="257">
        <v>0</v>
      </c>
      <c r="I712" s="43"/>
      <c r="J712" s="43"/>
      <c r="K712" s="43"/>
      <c r="L712" s="47"/>
      <c r="M712" s="220"/>
      <c r="N712" s="221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U712" s="19" t="s">
        <v>106</v>
      </c>
    </row>
    <row r="713" s="2" customFormat="1">
      <c r="A713" s="41"/>
      <c r="B713" s="42"/>
      <c r="C713" s="43"/>
      <c r="D713" s="224" t="s">
        <v>185</v>
      </c>
      <c r="E713" s="43"/>
      <c r="F713" s="256" t="s">
        <v>194</v>
      </c>
      <c r="G713" s="43"/>
      <c r="H713" s="257">
        <v>21.629999999999999</v>
      </c>
      <c r="I713" s="43"/>
      <c r="J713" s="43"/>
      <c r="K713" s="43"/>
      <c r="L713" s="47"/>
      <c r="M713" s="220"/>
      <c r="N713" s="221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U713" s="19" t="s">
        <v>106</v>
      </c>
    </row>
    <row r="714" s="2" customFormat="1">
      <c r="A714" s="41"/>
      <c r="B714" s="42"/>
      <c r="C714" s="43"/>
      <c r="D714" s="224" t="s">
        <v>185</v>
      </c>
      <c r="E714" s="43"/>
      <c r="F714" s="256" t="s">
        <v>175</v>
      </c>
      <c r="G714" s="43"/>
      <c r="H714" s="257">
        <v>21.629999999999999</v>
      </c>
      <c r="I714" s="43"/>
      <c r="J714" s="43"/>
      <c r="K714" s="43"/>
      <c r="L714" s="47"/>
      <c r="M714" s="220"/>
      <c r="N714" s="221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U714" s="19" t="s">
        <v>106</v>
      </c>
    </row>
    <row r="715" s="2" customFormat="1" ht="49.05" customHeight="1">
      <c r="A715" s="41"/>
      <c r="B715" s="42"/>
      <c r="C715" s="204" t="s">
        <v>576</v>
      </c>
      <c r="D715" s="204" t="s">
        <v>163</v>
      </c>
      <c r="E715" s="205" t="s">
        <v>577</v>
      </c>
      <c r="F715" s="206" t="s">
        <v>578</v>
      </c>
      <c r="G715" s="207" t="s">
        <v>92</v>
      </c>
      <c r="H715" s="208">
        <v>45.137</v>
      </c>
      <c r="I715" s="209"/>
      <c r="J715" s="210">
        <f>ROUND(I715*H715,2)</f>
        <v>0</v>
      </c>
      <c r="K715" s="206" t="s">
        <v>166</v>
      </c>
      <c r="L715" s="47"/>
      <c r="M715" s="211" t="s">
        <v>21</v>
      </c>
      <c r="N715" s="212" t="s">
        <v>47</v>
      </c>
      <c r="O715" s="87"/>
      <c r="P715" s="213">
        <f>O715*H715</f>
        <v>0</v>
      </c>
      <c r="Q715" s="213">
        <v>0</v>
      </c>
      <c r="R715" s="213">
        <f>Q715*H715</f>
        <v>0</v>
      </c>
      <c r="S715" s="213">
        <v>0</v>
      </c>
      <c r="T715" s="214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15" t="s">
        <v>278</v>
      </c>
      <c r="AT715" s="215" t="s">
        <v>163</v>
      </c>
      <c r="AU715" s="215" t="s">
        <v>106</v>
      </c>
      <c r="AY715" s="19" t="s">
        <v>161</v>
      </c>
      <c r="BE715" s="216">
        <f>IF(N715="základní",J715,0)</f>
        <v>0</v>
      </c>
      <c r="BF715" s="216">
        <f>IF(N715="snížená",J715,0)</f>
        <v>0</v>
      </c>
      <c r="BG715" s="216">
        <f>IF(N715="zákl. přenesená",J715,0)</f>
        <v>0</v>
      </c>
      <c r="BH715" s="216">
        <f>IF(N715="sníž. přenesená",J715,0)</f>
        <v>0</v>
      </c>
      <c r="BI715" s="216">
        <f>IF(N715="nulová",J715,0)</f>
        <v>0</v>
      </c>
      <c r="BJ715" s="19" t="s">
        <v>106</v>
      </c>
      <c r="BK715" s="216">
        <f>ROUND(I715*H715,2)</f>
        <v>0</v>
      </c>
      <c r="BL715" s="19" t="s">
        <v>278</v>
      </c>
      <c r="BM715" s="215" t="s">
        <v>579</v>
      </c>
    </row>
    <row r="716" s="2" customFormat="1">
      <c r="A716" s="41"/>
      <c r="B716" s="42"/>
      <c r="C716" s="43"/>
      <c r="D716" s="217" t="s">
        <v>169</v>
      </c>
      <c r="E716" s="43"/>
      <c r="F716" s="218" t="s">
        <v>580</v>
      </c>
      <c r="G716" s="43"/>
      <c r="H716" s="43"/>
      <c r="I716" s="219"/>
      <c r="J716" s="43"/>
      <c r="K716" s="43"/>
      <c r="L716" s="47"/>
      <c r="M716" s="220"/>
      <c r="N716" s="221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19" t="s">
        <v>169</v>
      </c>
      <c r="AU716" s="19" t="s">
        <v>106</v>
      </c>
    </row>
    <row r="717" s="2" customFormat="1" ht="24.15" customHeight="1">
      <c r="A717" s="41"/>
      <c r="B717" s="42"/>
      <c r="C717" s="258" t="s">
        <v>581</v>
      </c>
      <c r="D717" s="258" t="s">
        <v>206</v>
      </c>
      <c r="E717" s="259" t="s">
        <v>582</v>
      </c>
      <c r="F717" s="260" t="s">
        <v>583</v>
      </c>
      <c r="G717" s="261" t="s">
        <v>92</v>
      </c>
      <c r="H717" s="262">
        <v>17.911000000000001</v>
      </c>
      <c r="I717" s="263"/>
      <c r="J717" s="264">
        <f>ROUND(I717*H717,2)</f>
        <v>0</v>
      </c>
      <c r="K717" s="260" t="s">
        <v>166</v>
      </c>
      <c r="L717" s="265"/>
      <c r="M717" s="266" t="s">
        <v>21</v>
      </c>
      <c r="N717" s="267" t="s">
        <v>47</v>
      </c>
      <c r="O717" s="87"/>
      <c r="P717" s="213">
        <f>O717*H717</f>
        <v>0</v>
      </c>
      <c r="Q717" s="213">
        <v>0.00029999999999999997</v>
      </c>
      <c r="R717" s="213">
        <f>Q717*H717</f>
        <v>0.0053733000000000001</v>
      </c>
      <c r="S717" s="213">
        <v>0</v>
      </c>
      <c r="T717" s="214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15" t="s">
        <v>383</v>
      </c>
      <c r="AT717" s="215" t="s">
        <v>206</v>
      </c>
      <c r="AU717" s="215" t="s">
        <v>106</v>
      </c>
      <c r="AY717" s="19" t="s">
        <v>161</v>
      </c>
      <c r="BE717" s="216">
        <f>IF(N717="základní",J717,0)</f>
        <v>0</v>
      </c>
      <c r="BF717" s="216">
        <f>IF(N717="snížená",J717,0)</f>
        <v>0</v>
      </c>
      <c r="BG717" s="216">
        <f>IF(N717="zákl. přenesená",J717,0)</f>
        <v>0</v>
      </c>
      <c r="BH717" s="216">
        <f>IF(N717="sníž. přenesená",J717,0)</f>
        <v>0</v>
      </c>
      <c r="BI717" s="216">
        <f>IF(N717="nulová",J717,0)</f>
        <v>0</v>
      </c>
      <c r="BJ717" s="19" t="s">
        <v>106</v>
      </c>
      <c r="BK717" s="216">
        <f>ROUND(I717*H717,2)</f>
        <v>0</v>
      </c>
      <c r="BL717" s="19" t="s">
        <v>278</v>
      </c>
      <c r="BM717" s="215" t="s">
        <v>584</v>
      </c>
    </row>
    <row r="718" s="14" customFormat="1">
      <c r="A718" s="14"/>
      <c r="B718" s="233"/>
      <c r="C718" s="234"/>
      <c r="D718" s="224" t="s">
        <v>171</v>
      </c>
      <c r="E718" s="235" t="s">
        <v>21</v>
      </c>
      <c r="F718" s="236" t="s">
        <v>585</v>
      </c>
      <c r="G718" s="234"/>
      <c r="H718" s="237">
        <v>0.83499999999999996</v>
      </c>
      <c r="I718" s="238"/>
      <c r="J718" s="234"/>
      <c r="K718" s="234"/>
      <c r="L718" s="239"/>
      <c r="M718" s="240"/>
      <c r="N718" s="241"/>
      <c r="O718" s="241"/>
      <c r="P718" s="241"/>
      <c r="Q718" s="241"/>
      <c r="R718" s="241"/>
      <c r="S718" s="241"/>
      <c r="T718" s="24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3" t="s">
        <v>171</v>
      </c>
      <c r="AU718" s="243" t="s">
        <v>106</v>
      </c>
      <c r="AV718" s="14" t="s">
        <v>106</v>
      </c>
      <c r="AW718" s="14" t="s">
        <v>36</v>
      </c>
      <c r="AX718" s="14" t="s">
        <v>75</v>
      </c>
      <c r="AY718" s="243" t="s">
        <v>161</v>
      </c>
    </row>
    <row r="719" s="14" customFormat="1">
      <c r="A719" s="14"/>
      <c r="B719" s="233"/>
      <c r="C719" s="234"/>
      <c r="D719" s="224" t="s">
        <v>171</v>
      </c>
      <c r="E719" s="235" t="s">
        <v>21</v>
      </c>
      <c r="F719" s="236" t="s">
        <v>586</v>
      </c>
      <c r="G719" s="234"/>
      <c r="H719" s="237">
        <v>11.356</v>
      </c>
      <c r="I719" s="238"/>
      <c r="J719" s="234"/>
      <c r="K719" s="234"/>
      <c r="L719" s="239"/>
      <c r="M719" s="240"/>
      <c r="N719" s="241"/>
      <c r="O719" s="241"/>
      <c r="P719" s="241"/>
      <c r="Q719" s="241"/>
      <c r="R719" s="241"/>
      <c r="S719" s="241"/>
      <c r="T719" s="24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3" t="s">
        <v>171</v>
      </c>
      <c r="AU719" s="243" t="s">
        <v>106</v>
      </c>
      <c r="AV719" s="14" t="s">
        <v>106</v>
      </c>
      <c r="AW719" s="14" t="s">
        <v>36</v>
      </c>
      <c r="AX719" s="14" t="s">
        <v>75</v>
      </c>
      <c r="AY719" s="243" t="s">
        <v>161</v>
      </c>
    </row>
    <row r="720" s="14" customFormat="1">
      <c r="A720" s="14"/>
      <c r="B720" s="233"/>
      <c r="C720" s="234"/>
      <c r="D720" s="224" t="s">
        <v>171</v>
      </c>
      <c r="E720" s="235" t="s">
        <v>21</v>
      </c>
      <c r="F720" s="236" t="s">
        <v>587</v>
      </c>
      <c r="G720" s="234"/>
      <c r="H720" s="237">
        <v>2.7349999999999999</v>
      </c>
      <c r="I720" s="238"/>
      <c r="J720" s="234"/>
      <c r="K720" s="234"/>
      <c r="L720" s="239"/>
      <c r="M720" s="240"/>
      <c r="N720" s="241"/>
      <c r="O720" s="241"/>
      <c r="P720" s="241"/>
      <c r="Q720" s="241"/>
      <c r="R720" s="241"/>
      <c r="S720" s="241"/>
      <c r="T720" s="24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3" t="s">
        <v>171</v>
      </c>
      <c r="AU720" s="243" t="s">
        <v>106</v>
      </c>
      <c r="AV720" s="14" t="s">
        <v>106</v>
      </c>
      <c r="AW720" s="14" t="s">
        <v>36</v>
      </c>
      <c r="AX720" s="14" t="s">
        <v>75</v>
      </c>
      <c r="AY720" s="243" t="s">
        <v>161</v>
      </c>
    </row>
    <row r="721" s="15" customFormat="1">
      <c r="A721" s="15"/>
      <c r="B721" s="244"/>
      <c r="C721" s="245"/>
      <c r="D721" s="224" t="s">
        <v>171</v>
      </c>
      <c r="E721" s="246" t="s">
        <v>21</v>
      </c>
      <c r="F721" s="247" t="s">
        <v>175</v>
      </c>
      <c r="G721" s="245"/>
      <c r="H721" s="248">
        <v>14.926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54" t="s">
        <v>171</v>
      </c>
      <c r="AU721" s="254" t="s">
        <v>106</v>
      </c>
      <c r="AV721" s="15" t="s">
        <v>167</v>
      </c>
      <c r="AW721" s="15" t="s">
        <v>36</v>
      </c>
      <c r="AX721" s="15" t="s">
        <v>83</v>
      </c>
      <c r="AY721" s="254" t="s">
        <v>161</v>
      </c>
    </row>
    <row r="722" s="2" customFormat="1">
      <c r="A722" s="41"/>
      <c r="B722" s="42"/>
      <c r="C722" s="43"/>
      <c r="D722" s="224" t="s">
        <v>185</v>
      </c>
      <c r="E722" s="43"/>
      <c r="F722" s="255" t="s">
        <v>186</v>
      </c>
      <c r="G722" s="43"/>
      <c r="H722" s="43"/>
      <c r="I722" s="43"/>
      <c r="J722" s="43"/>
      <c r="K722" s="43"/>
      <c r="L722" s="47"/>
      <c r="M722" s="220"/>
      <c r="N722" s="221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U722" s="19" t="s">
        <v>106</v>
      </c>
    </row>
    <row r="723" s="2" customFormat="1">
      <c r="A723" s="41"/>
      <c r="B723" s="42"/>
      <c r="C723" s="43"/>
      <c r="D723" s="224" t="s">
        <v>185</v>
      </c>
      <c r="E723" s="43"/>
      <c r="F723" s="256" t="s">
        <v>172</v>
      </c>
      <c r="G723" s="43"/>
      <c r="H723" s="257">
        <v>0</v>
      </c>
      <c r="I723" s="43"/>
      <c r="J723" s="43"/>
      <c r="K723" s="43"/>
      <c r="L723" s="47"/>
      <c r="M723" s="220"/>
      <c r="N723" s="221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U723" s="19" t="s">
        <v>106</v>
      </c>
    </row>
    <row r="724" s="2" customFormat="1">
      <c r="A724" s="41"/>
      <c r="B724" s="42"/>
      <c r="C724" s="43"/>
      <c r="D724" s="224" t="s">
        <v>185</v>
      </c>
      <c r="E724" s="43"/>
      <c r="F724" s="256" t="s">
        <v>187</v>
      </c>
      <c r="G724" s="43"/>
      <c r="H724" s="257">
        <v>0</v>
      </c>
      <c r="I724" s="43"/>
      <c r="J724" s="43"/>
      <c r="K724" s="43"/>
      <c r="L724" s="47"/>
      <c r="M724" s="220"/>
      <c r="N724" s="221"/>
      <c r="O724" s="87"/>
      <c r="P724" s="87"/>
      <c r="Q724" s="87"/>
      <c r="R724" s="87"/>
      <c r="S724" s="87"/>
      <c r="T724" s="88"/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U724" s="19" t="s">
        <v>106</v>
      </c>
    </row>
    <row r="725" s="2" customFormat="1">
      <c r="A725" s="41"/>
      <c r="B725" s="42"/>
      <c r="C725" s="43"/>
      <c r="D725" s="224" t="s">
        <v>185</v>
      </c>
      <c r="E725" s="43"/>
      <c r="F725" s="256" t="s">
        <v>188</v>
      </c>
      <c r="G725" s="43"/>
      <c r="H725" s="257">
        <v>2.5699999999999998</v>
      </c>
      <c r="I725" s="43"/>
      <c r="J725" s="43"/>
      <c r="K725" s="43"/>
      <c r="L725" s="47"/>
      <c r="M725" s="220"/>
      <c r="N725" s="221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U725" s="19" t="s">
        <v>106</v>
      </c>
    </row>
    <row r="726" s="2" customFormat="1">
      <c r="A726" s="41"/>
      <c r="B726" s="42"/>
      <c r="C726" s="43"/>
      <c r="D726" s="224" t="s">
        <v>185</v>
      </c>
      <c r="E726" s="43"/>
      <c r="F726" s="256" t="s">
        <v>175</v>
      </c>
      <c r="G726" s="43"/>
      <c r="H726" s="257">
        <v>2.5699999999999998</v>
      </c>
      <c r="I726" s="43"/>
      <c r="J726" s="43"/>
      <c r="K726" s="43"/>
      <c r="L726" s="47"/>
      <c r="M726" s="220"/>
      <c r="N726" s="221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U726" s="19" t="s">
        <v>106</v>
      </c>
    </row>
    <row r="727" s="2" customFormat="1">
      <c r="A727" s="41"/>
      <c r="B727" s="42"/>
      <c r="C727" s="43"/>
      <c r="D727" s="224" t="s">
        <v>185</v>
      </c>
      <c r="E727" s="43"/>
      <c r="F727" s="255" t="s">
        <v>192</v>
      </c>
      <c r="G727" s="43"/>
      <c r="H727" s="43"/>
      <c r="I727" s="43"/>
      <c r="J727" s="43"/>
      <c r="K727" s="43"/>
      <c r="L727" s="47"/>
      <c r="M727" s="220"/>
      <c r="N727" s="221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U727" s="19" t="s">
        <v>106</v>
      </c>
    </row>
    <row r="728" s="2" customFormat="1">
      <c r="A728" s="41"/>
      <c r="B728" s="42"/>
      <c r="C728" s="43"/>
      <c r="D728" s="224" t="s">
        <v>185</v>
      </c>
      <c r="E728" s="43"/>
      <c r="F728" s="256" t="s">
        <v>172</v>
      </c>
      <c r="G728" s="43"/>
      <c r="H728" s="257">
        <v>0</v>
      </c>
      <c r="I728" s="43"/>
      <c r="J728" s="43"/>
      <c r="K728" s="43"/>
      <c r="L728" s="47"/>
      <c r="M728" s="220"/>
      <c r="N728" s="221"/>
      <c r="O728" s="87"/>
      <c r="P728" s="87"/>
      <c r="Q728" s="87"/>
      <c r="R728" s="87"/>
      <c r="S728" s="87"/>
      <c r="T728" s="88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U728" s="19" t="s">
        <v>106</v>
      </c>
    </row>
    <row r="729" s="2" customFormat="1">
      <c r="A729" s="41"/>
      <c r="B729" s="42"/>
      <c r="C729" s="43"/>
      <c r="D729" s="224" t="s">
        <v>185</v>
      </c>
      <c r="E729" s="43"/>
      <c r="F729" s="256" t="s">
        <v>193</v>
      </c>
      <c r="G729" s="43"/>
      <c r="H729" s="257">
        <v>0</v>
      </c>
      <c r="I729" s="43"/>
      <c r="J729" s="43"/>
      <c r="K729" s="43"/>
      <c r="L729" s="47"/>
      <c r="M729" s="220"/>
      <c r="N729" s="221"/>
      <c r="O729" s="87"/>
      <c r="P729" s="87"/>
      <c r="Q729" s="87"/>
      <c r="R729" s="87"/>
      <c r="S729" s="87"/>
      <c r="T729" s="88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U729" s="19" t="s">
        <v>106</v>
      </c>
    </row>
    <row r="730" s="2" customFormat="1">
      <c r="A730" s="41"/>
      <c r="B730" s="42"/>
      <c r="C730" s="43"/>
      <c r="D730" s="224" t="s">
        <v>185</v>
      </c>
      <c r="E730" s="43"/>
      <c r="F730" s="256" t="s">
        <v>194</v>
      </c>
      <c r="G730" s="43"/>
      <c r="H730" s="257">
        <v>21.629999999999999</v>
      </c>
      <c r="I730" s="43"/>
      <c r="J730" s="43"/>
      <c r="K730" s="43"/>
      <c r="L730" s="47"/>
      <c r="M730" s="220"/>
      <c r="N730" s="221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U730" s="19" t="s">
        <v>106</v>
      </c>
    </row>
    <row r="731" s="2" customFormat="1">
      <c r="A731" s="41"/>
      <c r="B731" s="42"/>
      <c r="C731" s="43"/>
      <c r="D731" s="224" t="s">
        <v>185</v>
      </c>
      <c r="E731" s="43"/>
      <c r="F731" s="256" t="s">
        <v>175</v>
      </c>
      <c r="G731" s="43"/>
      <c r="H731" s="257">
        <v>21.629999999999999</v>
      </c>
      <c r="I731" s="43"/>
      <c r="J731" s="43"/>
      <c r="K731" s="43"/>
      <c r="L731" s="47"/>
      <c r="M731" s="220"/>
      <c r="N731" s="221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U731" s="19" t="s">
        <v>106</v>
      </c>
    </row>
    <row r="732" s="2" customFormat="1">
      <c r="A732" s="41"/>
      <c r="B732" s="42"/>
      <c r="C732" s="43"/>
      <c r="D732" s="224" t="s">
        <v>185</v>
      </c>
      <c r="E732" s="43"/>
      <c r="F732" s="255" t="s">
        <v>189</v>
      </c>
      <c r="G732" s="43"/>
      <c r="H732" s="43"/>
      <c r="I732" s="43"/>
      <c r="J732" s="43"/>
      <c r="K732" s="43"/>
      <c r="L732" s="47"/>
      <c r="M732" s="220"/>
      <c r="N732" s="221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U732" s="19" t="s">
        <v>106</v>
      </c>
    </row>
    <row r="733" s="2" customFormat="1">
      <c r="A733" s="41"/>
      <c r="B733" s="42"/>
      <c r="C733" s="43"/>
      <c r="D733" s="224" t="s">
        <v>185</v>
      </c>
      <c r="E733" s="43"/>
      <c r="F733" s="256" t="s">
        <v>172</v>
      </c>
      <c r="G733" s="43"/>
      <c r="H733" s="257">
        <v>0</v>
      </c>
      <c r="I733" s="43"/>
      <c r="J733" s="43"/>
      <c r="K733" s="43"/>
      <c r="L733" s="47"/>
      <c r="M733" s="220"/>
      <c r="N733" s="221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U733" s="19" t="s">
        <v>106</v>
      </c>
    </row>
    <row r="734" s="2" customFormat="1">
      <c r="A734" s="41"/>
      <c r="B734" s="42"/>
      <c r="C734" s="43"/>
      <c r="D734" s="224" t="s">
        <v>185</v>
      </c>
      <c r="E734" s="43"/>
      <c r="F734" s="256" t="s">
        <v>190</v>
      </c>
      <c r="G734" s="43"/>
      <c r="H734" s="257">
        <v>0</v>
      </c>
      <c r="I734" s="43"/>
      <c r="J734" s="43"/>
      <c r="K734" s="43"/>
      <c r="L734" s="47"/>
      <c r="M734" s="220"/>
      <c r="N734" s="221"/>
      <c r="O734" s="87"/>
      <c r="P734" s="87"/>
      <c r="Q734" s="87"/>
      <c r="R734" s="87"/>
      <c r="S734" s="87"/>
      <c r="T734" s="88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U734" s="19" t="s">
        <v>106</v>
      </c>
    </row>
    <row r="735" s="2" customFormat="1">
      <c r="A735" s="41"/>
      <c r="B735" s="42"/>
      <c r="C735" s="43"/>
      <c r="D735" s="224" t="s">
        <v>185</v>
      </c>
      <c r="E735" s="43"/>
      <c r="F735" s="256" t="s">
        <v>191</v>
      </c>
      <c r="G735" s="43"/>
      <c r="H735" s="257">
        <v>10.94</v>
      </c>
      <c r="I735" s="43"/>
      <c r="J735" s="43"/>
      <c r="K735" s="43"/>
      <c r="L735" s="47"/>
      <c r="M735" s="220"/>
      <c r="N735" s="221"/>
      <c r="O735" s="87"/>
      <c r="P735" s="87"/>
      <c r="Q735" s="87"/>
      <c r="R735" s="87"/>
      <c r="S735" s="87"/>
      <c r="T735" s="88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U735" s="19" t="s">
        <v>106</v>
      </c>
    </row>
    <row r="736" s="2" customFormat="1">
      <c r="A736" s="41"/>
      <c r="B736" s="42"/>
      <c r="C736" s="43"/>
      <c r="D736" s="224" t="s">
        <v>185</v>
      </c>
      <c r="E736" s="43"/>
      <c r="F736" s="256" t="s">
        <v>175</v>
      </c>
      <c r="G736" s="43"/>
      <c r="H736" s="257">
        <v>10.94</v>
      </c>
      <c r="I736" s="43"/>
      <c r="J736" s="43"/>
      <c r="K736" s="43"/>
      <c r="L736" s="47"/>
      <c r="M736" s="220"/>
      <c r="N736" s="221"/>
      <c r="O736" s="87"/>
      <c r="P736" s="87"/>
      <c r="Q736" s="87"/>
      <c r="R736" s="87"/>
      <c r="S736" s="87"/>
      <c r="T736" s="88"/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U736" s="19" t="s">
        <v>106</v>
      </c>
    </row>
    <row r="737" s="14" customFormat="1">
      <c r="A737" s="14"/>
      <c r="B737" s="233"/>
      <c r="C737" s="234"/>
      <c r="D737" s="224" t="s">
        <v>171</v>
      </c>
      <c r="E737" s="234"/>
      <c r="F737" s="236" t="s">
        <v>588</v>
      </c>
      <c r="G737" s="234"/>
      <c r="H737" s="237">
        <v>17.911000000000001</v>
      </c>
      <c r="I737" s="238"/>
      <c r="J737" s="234"/>
      <c r="K737" s="234"/>
      <c r="L737" s="239"/>
      <c r="M737" s="240"/>
      <c r="N737" s="241"/>
      <c r="O737" s="241"/>
      <c r="P737" s="241"/>
      <c r="Q737" s="241"/>
      <c r="R737" s="241"/>
      <c r="S737" s="241"/>
      <c r="T737" s="24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3" t="s">
        <v>171</v>
      </c>
      <c r="AU737" s="243" t="s">
        <v>106</v>
      </c>
      <c r="AV737" s="14" t="s">
        <v>106</v>
      </c>
      <c r="AW737" s="14" t="s">
        <v>4</v>
      </c>
      <c r="AX737" s="14" t="s">
        <v>83</v>
      </c>
      <c r="AY737" s="243" t="s">
        <v>161</v>
      </c>
    </row>
    <row r="738" s="2" customFormat="1" ht="16.5" customHeight="1">
      <c r="A738" s="41"/>
      <c r="B738" s="42"/>
      <c r="C738" s="258" t="s">
        <v>589</v>
      </c>
      <c r="D738" s="258" t="s">
        <v>206</v>
      </c>
      <c r="E738" s="259" t="s">
        <v>590</v>
      </c>
      <c r="F738" s="260" t="s">
        <v>591</v>
      </c>
      <c r="G738" s="261" t="s">
        <v>92</v>
      </c>
      <c r="H738" s="262">
        <v>36.253</v>
      </c>
      <c r="I738" s="263"/>
      <c r="J738" s="264">
        <f>ROUND(I738*H738,2)</f>
        <v>0</v>
      </c>
      <c r="K738" s="260" t="s">
        <v>197</v>
      </c>
      <c r="L738" s="265"/>
      <c r="M738" s="266" t="s">
        <v>21</v>
      </c>
      <c r="N738" s="267" t="s">
        <v>47</v>
      </c>
      <c r="O738" s="87"/>
      <c r="P738" s="213">
        <f>O738*H738</f>
        <v>0</v>
      </c>
      <c r="Q738" s="213">
        <v>0.00012</v>
      </c>
      <c r="R738" s="213">
        <f>Q738*H738</f>
        <v>0.0043503600000000002</v>
      </c>
      <c r="S738" s="213">
        <v>0</v>
      </c>
      <c r="T738" s="214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15" t="s">
        <v>383</v>
      </c>
      <c r="AT738" s="215" t="s">
        <v>206</v>
      </c>
      <c r="AU738" s="215" t="s">
        <v>106</v>
      </c>
      <c r="AY738" s="19" t="s">
        <v>161</v>
      </c>
      <c r="BE738" s="216">
        <f>IF(N738="základní",J738,0)</f>
        <v>0</v>
      </c>
      <c r="BF738" s="216">
        <f>IF(N738="snížená",J738,0)</f>
        <v>0</v>
      </c>
      <c r="BG738" s="216">
        <f>IF(N738="zákl. přenesená",J738,0)</f>
        <v>0</v>
      </c>
      <c r="BH738" s="216">
        <f>IF(N738="sníž. přenesená",J738,0)</f>
        <v>0</v>
      </c>
      <c r="BI738" s="216">
        <f>IF(N738="nulová",J738,0)</f>
        <v>0</v>
      </c>
      <c r="BJ738" s="19" t="s">
        <v>106</v>
      </c>
      <c r="BK738" s="216">
        <f>ROUND(I738*H738,2)</f>
        <v>0</v>
      </c>
      <c r="BL738" s="19" t="s">
        <v>278</v>
      </c>
      <c r="BM738" s="215" t="s">
        <v>592</v>
      </c>
    </row>
    <row r="739" s="14" customFormat="1">
      <c r="A739" s="14"/>
      <c r="B739" s="233"/>
      <c r="C739" s="234"/>
      <c r="D739" s="224" t="s">
        <v>171</v>
      </c>
      <c r="E739" s="235" t="s">
        <v>21</v>
      </c>
      <c r="F739" s="236" t="s">
        <v>593</v>
      </c>
      <c r="G739" s="234"/>
      <c r="H739" s="237">
        <v>30.210999999999999</v>
      </c>
      <c r="I739" s="238"/>
      <c r="J739" s="234"/>
      <c r="K739" s="234"/>
      <c r="L739" s="239"/>
      <c r="M739" s="240"/>
      <c r="N739" s="241"/>
      <c r="O739" s="241"/>
      <c r="P739" s="241"/>
      <c r="Q739" s="241"/>
      <c r="R739" s="241"/>
      <c r="S739" s="241"/>
      <c r="T739" s="242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3" t="s">
        <v>171</v>
      </c>
      <c r="AU739" s="243" t="s">
        <v>106</v>
      </c>
      <c r="AV739" s="14" t="s">
        <v>106</v>
      </c>
      <c r="AW739" s="14" t="s">
        <v>36</v>
      </c>
      <c r="AX739" s="14" t="s">
        <v>75</v>
      </c>
      <c r="AY739" s="243" t="s">
        <v>161</v>
      </c>
    </row>
    <row r="740" s="15" customFormat="1">
      <c r="A740" s="15"/>
      <c r="B740" s="244"/>
      <c r="C740" s="245"/>
      <c r="D740" s="224" t="s">
        <v>171</v>
      </c>
      <c r="E740" s="246" t="s">
        <v>21</v>
      </c>
      <c r="F740" s="247" t="s">
        <v>175</v>
      </c>
      <c r="G740" s="245"/>
      <c r="H740" s="248">
        <v>30.210999999999999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54" t="s">
        <v>171</v>
      </c>
      <c r="AU740" s="254" t="s">
        <v>106</v>
      </c>
      <c r="AV740" s="15" t="s">
        <v>167</v>
      </c>
      <c r="AW740" s="15" t="s">
        <v>36</v>
      </c>
      <c r="AX740" s="15" t="s">
        <v>83</v>
      </c>
      <c r="AY740" s="254" t="s">
        <v>161</v>
      </c>
    </row>
    <row r="741" s="2" customFormat="1">
      <c r="A741" s="41"/>
      <c r="B741" s="42"/>
      <c r="C741" s="43"/>
      <c r="D741" s="224" t="s">
        <v>185</v>
      </c>
      <c r="E741" s="43"/>
      <c r="F741" s="255" t="s">
        <v>203</v>
      </c>
      <c r="G741" s="43"/>
      <c r="H741" s="43"/>
      <c r="I741" s="43"/>
      <c r="J741" s="43"/>
      <c r="K741" s="43"/>
      <c r="L741" s="47"/>
      <c r="M741" s="220"/>
      <c r="N741" s="221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U741" s="19" t="s">
        <v>106</v>
      </c>
    </row>
    <row r="742" s="2" customFormat="1">
      <c r="A742" s="41"/>
      <c r="B742" s="42"/>
      <c r="C742" s="43"/>
      <c r="D742" s="224" t="s">
        <v>185</v>
      </c>
      <c r="E742" s="43"/>
      <c r="F742" s="256" t="s">
        <v>172</v>
      </c>
      <c r="G742" s="43"/>
      <c r="H742" s="257">
        <v>0</v>
      </c>
      <c r="I742" s="43"/>
      <c r="J742" s="43"/>
      <c r="K742" s="43"/>
      <c r="L742" s="47"/>
      <c r="M742" s="220"/>
      <c r="N742" s="221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U742" s="19" t="s">
        <v>106</v>
      </c>
    </row>
    <row r="743" s="2" customFormat="1">
      <c r="A743" s="41"/>
      <c r="B743" s="42"/>
      <c r="C743" s="43"/>
      <c r="D743" s="224" t="s">
        <v>185</v>
      </c>
      <c r="E743" s="43"/>
      <c r="F743" s="256" t="s">
        <v>204</v>
      </c>
      <c r="G743" s="43"/>
      <c r="H743" s="257">
        <v>0</v>
      </c>
      <c r="I743" s="43"/>
      <c r="J743" s="43"/>
      <c r="K743" s="43"/>
      <c r="L743" s="47"/>
      <c r="M743" s="220"/>
      <c r="N743" s="221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U743" s="19" t="s">
        <v>106</v>
      </c>
    </row>
    <row r="744" s="2" customFormat="1">
      <c r="A744" s="41"/>
      <c r="B744" s="42"/>
      <c r="C744" s="43"/>
      <c r="D744" s="224" t="s">
        <v>185</v>
      </c>
      <c r="E744" s="43"/>
      <c r="F744" s="256" t="s">
        <v>205</v>
      </c>
      <c r="G744" s="43"/>
      <c r="H744" s="257">
        <v>23.149999999999999</v>
      </c>
      <c r="I744" s="43"/>
      <c r="J744" s="43"/>
      <c r="K744" s="43"/>
      <c r="L744" s="47"/>
      <c r="M744" s="220"/>
      <c r="N744" s="221"/>
      <c r="O744" s="87"/>
      <c r="P744" s="87"/>
      <c r="Q744" s="87"/>
      <c r="R744" s="87"/>
      <c r="S744" s="87"/>
      <c r="T744" s="88"/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U744" s="19" t="s">
        <v>106</v>
      </c>
    </row>
    <row r="745" s="2" customFormat="1">
      <c r="A745" s="41"/>
      <c r="B745" s="42"/>
      <c r="C745" s="43"/>
      <c r="D745" s="224" t="s">
        <v>185</v>
      </c>
      <c r="E745" s="43"/>
      <c r="F745" s="256" t="s">
        <v>175</v>
      </c>
      <c r="G745" s="43"/>
      <c r="H745" s="257">
        <v>23.149999999999999</v>
      </c>
      <c r="I745" s="43"/>
      <c r="J745" s="43"/>
      <c r="K745" s="43"/>
      <c r="L745" s="47"/>
      <c r="M745" s="220"/>
      <c r="N745" s="221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U745" s="19" t="s">
        <v>106</v>
      </c>
    </row>
    <row r="746" s="14" customFormat="1">
      <c r="A746" s="14"/>
      <c r="B746" s="233"/>
      <c r="C746" s="234"/>
      <c r="D746" s="224" t="s">
        <v>171</v>
      </c>
      <c r="E746" s="234"/>
      <c r="F746" s="236" t="s">
        <v>594</v>
      </c>
      <c r="G746" s="234"/>
      <c r="H746" s="237">
        <v>36.253</v>
      </c>
      <c r="I746" s="238"/>
      <c r="J746" s="234"/>
      <c r="K746" s="234"/>
      <c r="L746" s="239"/>
      <c r="M746" s="240"/>
      <c r="N746" s="241"/>
      <c r="O746" s="241"/>
      <c r="P746" s="241"/>
      <c r="Q746" s="241"/>
      <c r="R746" s="241"/>
      <c r="S746" s="241"/>
      <c r="T746" s="24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3" t="s">
        <v>171</v>
      </c>
      <c r="AU746" s="243" t="s">
        <v>106</v>
      </c>
      <c r="AV746" s="14" t="s">
        <v>106</v>
      </c>
      <c r="AW746" s="14" t="s">
        <v>4</v>
      </c>
      <c r="AX746" s="14" t="s">
        <v>83</v>
      </c>
      <c r="AY746" s="243" t="s">
        <v>161</v>
      </c>
    </row>
    <row r="747" s="2" customFormat="1" ht="37.8" customHeight="1">
      <c r="A747" s="41"/>
      <c r="B747" s="42"/>
      <c r="C747" s="204" t="s">
        <v>595</v>
      </c>
      <c r="D747" s="204" t="s">
        <v>163</v>
      </c>
      <c r="E747" s="205" t="s">
        <v>596</v>
      </c>
      <c r="F747" s="206" t="s">
        <v>597</v>
      </c>
      <c r="G747" s="207" t="s">
        <v>92</v>
      </c>
      <c r="H747" s="208">
        <v>19.495000000000001</v>
      </c>
      <c r="I747" s="209"/>
      <c r="J747" s="210">
        <f>ROUND(I747*H747,2)</f>
        <v>0</v>
      </c>
      <c r="K747" s="206" t="s">
        <v>166</v>
      </c>
      <c r="L747" s="47"/>
      <c r="M747" s="211" t="s">
        <v>21</v>
      </c>
      <c r="N747" s="212" t="s">
        <v>47</v>
      </c>
      <c r="O747" s="87"/>
      <c r="P747" s="213">
        <f>O747*H747</f>
        <v>0</v>
      </c>
      <c r="Q747" s="213">
        <v>0.00093999999999999997</v>
      </c>
      <c r="R747" s="213">
        <f>Q747*H747</f>
        <v>0.018325299999999999</v>
      </c>
      <c r="S747" s="213">
        <v>0</v>
      </c>
      <c r="T747" s="214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15" t="s">
        <v>278</v>
      </c>
      <c r="AT747" s="215" t="s">
        <v>163</v>
      </c>
      <c r="AU747" s="215" t="s">
        <v>106</v>
      </c>
      <c r="AY747" s="19" t="s">
        <v>161</v>
      </c>
      <c r="BE747" s="216">
        <f>IF(N747="základní",J747,0)</f>
        <v>0</v>
      </c>
      <c r="BF747" s="216">
        <f>IF(N747="snížená",J747,0)</f>
        <v>0</v>
      </c>
      <c r="BG747" s="216">
        <f>IF(N747="zákl. přenesená",J747,0)</f>
        <v>0</v>
      </c>
      <c r="BH747" s="216">
        <f>IF(N747="sníž. přenesená",J747,0)</f>
        <v>0</v>
      </c>
      <c r="BI747" s="216">
        <f>IF(N747="nulová",J747,0)</f>
        <v>0</v>
      </c>
      <c r="BJ747" s="19" t="s">
        <v>106</v>
      </c>
      <c r="BK747" s="216">
        <f>ROUND(I747*H747,2)</f>
        <v>0</v>
      </c>
      <c r="BL747" s="19" t="s">
        <v>278</v>
      </c>
      <c r="BM747" s="215" t="s">
        <v>598</v>
      </c>
    </row>
    <row r="748" s="2" customFormat="1">
      <c r="A748" s="41"/>
      <c r="B748" s="42"/>
      <c r="C748" s="43"/>
      <c r="D748" s="217" t="s">
        <v>169</v>
      </c>
      <c r="E748" s="43"/>
      <c r="F748" s="218" t="s">
        <v>599</v>
      </c>
      <c r="G748" s="43"/>
      <c r="H748" s="43"/>
      <c r="I748" s="219"/>
      <c r="J748" s="43"/>
      <c r="K748" s="43"/>
      <c r="L748" s="47"/>
      <c r="M748" s="220"/>
      <c r="N748" s="221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19" t="s">
        <v>169</v>
      </c>
      <c r="AU748" s="19" t="s">
        <v>106</v>
      </c>
    </row>
    <row r="749" s="14" customFormat="1">
      <c r="A749" s="14"/>
      <c r="B749" s="233"/>
      <c r="C749" s="234"/>
      <c r="D749" s="224" t="s">
        <v>171</v>
      </c>
      <c r="E749" s="235" t="s">
        <v>21</v>
      </c>
      <c r="F749" s="236" t="s">
        <v>182</v>
      </c>
      <c r="G749" s="234"/>
      <c r="H749" s="237">
        <v>1.0409999999999999</v>
      </c>
      <c r="I749" s="238"/>
      <c r="J749" s="234"/>
      <c r="K749" s="234"/>
      <c r="L749" s="239"/>
      <c r="M749" s="240"/>
      <c r="N749" s="241"/>
      <c r="O749" s="241"/>
      <c r="P749" s="241"/>
      <c r="Q749" s="241"/>
      <c r="R749" s="241"/>
      <c r="S749" s="241"/>
      <c r="T749" s="242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3" t="s">
        <v>171</v>
      </c>
      <c r="AU749" s="243" t="s">
        <v>106</v>
      </c>
      <c r="AV749" s="14" t="s">
        <v>106</v>
      </c>
      <c r="AW749" s="14" t="s">
        <v>36</v>
      </c>
      <c r="AX749" s="14" t="s">
        <v>75</v>
      </c>
      <c r="AY749" s="243" t="s">
        <v>161</v>
      </c>
    </row>
    <row r="750" s="14" customFormat="1">
      <c r="A750" s="14"/>
      <c r="B750" s="233"/>
      <c r="C750" s="234"/>
      <c r="D750" s="224" t="s">
        <v>171</v>
      </c>
      <c r="E750" s="235" t="s">
        <v>21</v>
      </c>
      <c r="F750" s="236" t="s">
        <v>183</v>
      </c>
      <c r="G750" s="234"/>
      <c r="H750" s="237">
        <v>6.0170000000000003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3" t="s">
        <v>171</v>
      </c>
      <c r="AU750" s="243" t="s">
        <v>106</v>
      </c>
      <c r="AV750" s="14" t="s">
        <v>106</v>
      </c>
      <c r="AW750" s="14" t="s">
        <v>36</v>
      </c>
      <c r="AX750" s="14" t="s">
        <v>75</v>
      </c>
      <c r="AY750" s="243" t="s">
        <v>161</v>
      </c>
    </row>
    <row r="751" s="14" customFormat="1">
      <c r="A751" s="14"/>
      <c r="B751" s="233"/>
      <c r="C751" s="234"/>
      <c r="D751" s="224" t="s">
        <v>171</v>
      </c>
      <c r="E751" s="235" t="s">
        <v>21</v>
      </c>
      <c r="F751" s="236" t="s">
        <v>184</v>
      </c>
      <c r="G751" s="234"/>
      <c r="H751" s="237">
        <v>12.436999999999999</v>
      </c>
      <c r="I751" s="238"/>
      <c r="J751" s="234"/>
      <c r="K751" s="234"/>
      <c r="L751" s="239"/>
      <c r="M751" s="240"/>
      <c r="N751" s="241"/>
      <c r="O751" s="241"/>
      <c r="P751" s="241"/>
      <c r="Q751" s="241"/>
      <c r="R751" s="241"/>
      <c r="S751" s="241"/>
      <c r="T751" s="24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3" t="s">
        <v>171</v>
      </c>
      <c r="AU751" s="243" t="s">
        <v>106</v>
      </c>
      <c r="AV751" s="14" t="s">
        <v>106</v>
      </c>
      <c r="AW751" s="14" t="s">
        <v>36</v>
      </c>
      <c r="AX751" s="14" t="s">
        <v>75</v>
      </c>
      <c r="AY751" s="243" t="s">
        <v>161</v>
      </c>
    </row>
    <row r="752" s="15" customFormat="1">
      <c r="A752" s="15"/>
      <c r="B752" s="244"/>
      <c r="C752" s="245"/>
      <c r="D752" s="224" t="s">
        <v>171</v>
      </c>
      <c r="E752" s="246" t="s">
        <v>21</v>
      </c>
      <c r="F752" s="247" t="s">
        <v>175</v>
      </c>
      <c r="G752" s="245"/>
      <c r="H752" s="248">
        <v>19.495000000000001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54" t="s">
        <v>171</v>
      </c>
      <c r="AU752" s="254" t="s">
        <v>106</v>
      </c>
      <c r="AV752" s="15" t="s">
        <v>167</v>
      </c>
      <c r="AW752" s="15" t="s">
        <v>36</v>
      </c>
      <c r="AX752" s="15" t="s">
        <v>83</v>
      </c>
      <c r="AY752" s="254" t="s">
        <v>161</v>
      </c>
    </row>
    <row r="753" s="2" customFormat="1">
      <c r="A753" s="41"/>
      <c r="B753" s="42"/>
      <c r="C753" s="43"/>
      <c r="D753" s="224" t="s">
        <v>185</v>
      </c>
      <c r="E753" s="43"/>
      <c r="F753" s="255" t="s">
        <v>186</v>
      </c>
      <c r="G753" s="43"/>
      <c r="H753" s="43"/>
      <c r="I753" s="43"/>
      <c r="J753" s="43"/>
      <c r="K753" s="43"/>
      <c r="L753" s="47"/>
      <c r="M753" s="220"/>
      <c r="N753" s="221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U753" s="19" t="s">
        <v>106</v>
      </c>
    </row>
    <row r="754" s="2" customFormat="1">
      <c r="A754" s="41"/>
      <c r="B754" s="42"/>
      <c r="C754" s="43"/>
      <c r="D754" s="224" t="s">
        <v>185</v>
      </c>
      <c r="E754" s="43"/>
      <c r="F754" s="256" t="s">
        <v>172</v>
      </c>
      <c r="G754" s="43"/>
      <c r="H754" s="257">
        <v>0</v>
      </c>
      <c r="I754" s="43"/>
      <c r="J754" s="43"/>
      <c r="K754" s="43"/>
      <c r="L754" s="47"/>
      <c r="M754" s="220"/>
      <c r="N754" s="221"/>
      <c r="O754" s="87"/>
      <c r="P754" s="87"/>
      <c r="Q754" s="87"/>
      <c r="R754" s="87"/>
      <c r="S754" s="87"/>
      <c r="T754" s="88"/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U754" s="19" t="s">
        <v>106</v>
      </c>
    </row>
    <row r="755" s="2" customFormat="1">
      <c r="A755" s="41"/>
      <c r="B755" s="42"/>
      <c r="C755" s="43"/>
      <c r="D755" s="224" t="s">
        <v>185</v>
      </c>
      <c r="E755" s="43"/>
      <c r="F755" s="256" t="s">
        <v>187</v>
      </c>
      <c r="G755" s="43"/>
      <c r="H755" s="257">
        <v>0</v>
      </c>
      <c r="I755" s="43"/>
      <c r="J755" s="43"/>
      <c r="K755" s="43"/>
      <c r="L755" s="47"/>
      <c r="M755" s="220"/>
      <c r="N755" s="221"/>
      <c r="O755" s="87"/>
      <c r="P755" s="87"/>
      <c r="Q755" s="87"/>
      <c r="R755" s="87"/>
      <c r="S755" s="87"/>
      <c r="T755" s="88"/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U755" s="19" t="s">
        <v>106</v>
      </c>
    </row>
    <row r="756" s="2" customFormat="1">
      <c r="A756" s="41"/>
      <c r="B756" s="42"/>
      <c r="C756" s="43"/>
      <c r="D756" s="224" t="s">
        <v>185</v>
      </c>
      <c r="E756" s="43"/>
      <c r="F756" s="256" t="s">
        <v>188</v>
      </c>
      <c r="G756" s="43"/>
      <c r="H756" s="257">
        <v>2.5699999999999998</v>
      </c>
      <c r="I756" s="43"/>
      <c r="J756" s="43"/>
      <c r="K756" s="43"/>
      <c r="L756" s="47"/>
      <c r="M756" s="220"/>
      <c r="N756" s="221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U756" s="19" t="s">
        <v>106</v>
      </c>
    </row>
    <row r="757" s="2" customFormat="1">
      <c r="A757" s="41"/>
      <c r="B757" s="42"/>
      <c r="C757" s="43"/>
      <c r="D757" s="224" t="s">
        <v>185</v>
      </c>
      <c r="E757" s="43"/>
      <c r="F757" s="256" t="s">
        <v>175</v>
      </c>
      <c r="G757" s="43"/>
      <c r="H757" s="257">
        <v>2.5699999999999998</v>
      </c>
      <c r="I757" s="43"/>
      <c r="J757" s="43"/>
      <c r="K757" s="43"/>
      <c r="L757" s="47"/>
      <c r="M757" s="220"/>
      <c r="N757" s="221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U757" s="19" t="s">
        <v>106</v>
      </c>
    </row>
    <row r="758" s="2" customFormat="1">
      <c r="A758" s="41"/>
      <c r="B758" s="42"/>
      <c r="C758" s="43"/>
      <c r="D758" s="224" t="s">
        <v>185</v>
      </c>
      <c r="E758" s="43"/>
      <c r="F758" s="255" t="s">
        <v>189</v>
      </c>
      <c r="G758" s="43"/>
      <c r="H758" s="43"/>
      <c r="I758" s="43"/>
      <c r="J758" s="43"/>
      <c r="K758" s="43"/>
      <c r="L758" s="47"/>
      <c r="M758" s="220"/>
      <c r="N758" s="221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U758" s="19" t="s">
        <v>106</v>
      </c>
    </row>
    <row r="759" s="2" customFormat="1">
      <c r="A759" s="41"/>
      <c r="B759" s="42"/>
      <c r="C759" s="43"/>
      <c r="D759" s="224" t="s">
        <v>185</v>
      </c>
      <c r="E759" s="43"/>
      <c r="F759" s="256" t="s">
        <v>172</v>
      </c>
      <c r="G759" s="43"/>
      <c r="H759" s="257">
        <v>0</v>
      </c>
      <c r="I759" s="43"/>
      <c r="J759" s="43"/>
      <c r="K759" s="43"/>
      <c r="L759" s="47"/>
      <c r="M759" s="220"/>
      <c r="N759" s="221"/>
      <c r="O759" s="87"/>
      <c r="P759" s="87"/>
      <c r="Q759" s="87"/>
      <c r="R759" s="87"/>
      <c r="S759" s="87"/>
      <c r="T759" s="88"/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U759" s="19" t="s">
        <v>106</v>
      </c>
    </row>
    <row r="760" s="2" customFormat="1">
      <c r="A760" s="41"/>
      <c r="B760" s="42"/>
      <c r="C760" s="43"/>
      <c r="D760" s="224" t="s">
        <v>185</v>
      </c>
      <c r="E760" s="43"/>
      <c r="F760" s="256" t="s">
        <v>190</v>
      </c>
      <c r="G760" s="43"/>
      <c r="H760" s="257">
        <v>0</v>
      </c>
      <c r="I760" s="43"/>
      <c r="J760" s="43"/>
      <c r="K760" s="43"/>
      <c r="L760" s="47"/>
      <c r="M760" s="220"/>
      <c r="N760" s="221"/>
      <c r="O760" s="87"/>
      <c r="P760" s="87"/>
      <c r="Q760" s="87"/>
      <c r="R760" s="87"/>
      <c r="S760" s="87"/>
      <c r="T760" s="88"/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U760" s="19" t="s">
        <v>106</v>
      </c>
    </row>
    <row r="761" s="2" customFormat="1">
      <c r="A761" s="41"/>
      <c r="B761" s="42"/>
      <c r="C761" s="43"/>
      <c r="D761" s="224" t="s">
        <v>185</v>
      </c>
      <c r="E761" s="43"/>
      <c r="F761" s="256" t="s">
        <v>191</v>
      </c>
      <c r="G761" s="43"/>
      <c r="H761" s="257">
        <v>10.94</v>
      </c>
      <c r="I761" s="43"/>
      <c r="J761" s="43"/>
      <c r="K761" s="43"/>
      <c r="L761" s="47"/>
      <c r="M761" s="220"/>
      <c r="N761" s="221"/>
      <c r="O761" s="87"/>
      <c r="P761" s="87"/>
      <c r="Q761" s="87"/>
      <c r="R761" s="87"/>
      <c r="S761" s="87"/>
      <c r="T761" s="88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U761" s="19" t="s">
        <v>106</v>
      </c>
    </row>
    <row r="762" s="2" customFormat="1">
      <c r="A762" s="41"/>
      <c r="B762" s="42"/>
      <c r="C762" s="43"/>
      <c r="D762" s="224" t="s">
        <v>185</v>
      </c>
      <c r="E762" s="43"/>
      <c r="F762" s="256" t="s">
        <v>175</v>
      </c>
      <c r="G762" s="43"/>
      <c r="H762" s="257">
        <v>10.94</v>
      </c>
      <c r="I762" s="43"/>
      <c r="J762" s="43"/>
      <c r="K762" s="43"/>
      <c r="L762" s="47"/>
      <c r="M762" s="220"/>
      <c r="N762" s="221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U762" s="19" t="s">
        <v>106</v>
      </c>
    </row>
    <row r="763" s="2" customFormat="1">
      <c r="A763" s="41"/>
      <c r="B763" s="42"/>
      <c r="C763" s="43"/>
      <c r="D763" s="224" t="s">
        <v>185</v>
      </c>
      <c r="E763" s="43"/>
      <c r="F763" s="255" t="s">
        <v>192</v>
      </c>
      <c r="G763" s="43"/>
      <c r="H763" s="43"/>
      <c r="I763" s="43"/>
      <c r="J763" s="43"/>
      <c r="K763" s="43"/>
      <c r="L763" s="47"/>
      <c r="M763" s="220"/>
      <c r="N763" s="221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U763" s="19" t="s">
        <v>106</v>
      </c>
    </row>
    <row r="764" s="2" customFormat="1">
      <c r="A764" s="41"/>
      <c r="B764" s="42"/>
      <c r="C764" s="43"/>
      <c r="D764" s="224" t="s">
        <v>185</v>
      </c>
      <c r="E764" s="43"/>
      <c r="F764" s="256" t="s">
        <v>172</v>
      </c>
      <c r="G764" s="43"/>
      <c r="H764" s="257">
        <v>0</v>
      </c>
      <c r="I764" s="43"/>
      <c r="J764" s="43"/>
      <c r="K764" s="43"/>
      <c r="L764" s="47"/>
      <c r="M764" s="220"/>
      <c r="N764" s="221"/>
      <c r="O764" s="87"/>
      <c r="P764" s="87"/>
      <c r="Q764" s="87"/>
      <c r="R764" s="87"/>
      <c r="S764" s="87"/>
      <c r="T764" s="88"/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U764" s="19" t="s">
        <v>106</v>
      </c>
    </row>
    <row r="765" s="2" customFormat="1">
      <c r="A765" s="41"/>
      <c r="B765" s="42"/>
      <c r="C765" s="43"/>
      <c r="D765" s="224" t="s">
        <v>185</v>
      </c>
      <c r="E765" s="43"/>
      <c r="F765" s="256" t="s">
        <v>193</v>
      </c>
      <c r="G765" s="43"/>
      <c r="H765" s="257">
        <v>0</v>
      </c>
      <c r="I765" s="43"/>
      <c r="J765" s="43"/>
      <c r="K765" s="43"/>
      <c r="L765" s="47"/>
      <c r="M765" s="220"/>
      <c r="N765" s="221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U765" s="19" t="s">
        <v>106</v>
      </c>
    </row>
    <row r="766" s="2" customFormat="1">
      <c r="A766" s="41"/>
      <c r="B766" s="42"/>
      <c r="C766" s="43"/>
      <c r="D766" s="224" t="s">
        <v>185</v>
      </c>
      <c r="E766" s="43"/>
      <c r="F766" s="256" t="s">
        <v>194</v>
      </c>
      <c r="G766" s="43"/>
      <c r="H766" s="257">
        <v>21.629999999999999</v>
      </c>
      <c r="I766" s="43"/>
      <c r="J766" s="43"/>
      <c r="K766" s="43"/>
      <c r="L766" s="47"/>
      <c r="M766" s="220"/>
      <c r="N766" s="221"/>
      <c r="O766" s="87"/>
      <c r="P766" s="87"/>
      <c r="Q766" s="87"/>
      <c r="R766" s="87"/>
      <c r="S766" s="87"/>
      <c r="T766" s="88"/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U766" s="19" t="s">
        <v>106</v>
      </c>
    </row>
    <row r="767" s="2" customFormat="1">
      <c r="A767" s="41"/>
      <c r="B767" s="42"/>
      <c r="C767" s="43"/>
      <c r="D767" s="224" t="s">
        <v>185</v>
      </c>
      <c r="E767" s="43"/>
      <c r="F767" s="256" t="s">
        <v>175</v>
      </c>
      <c r="G767" s="43"/>
      <c r="H767" s="257">
        <v>21.629999999999999</v>
      </c>
      <c r="I767" s="43"/>
      <c r="J767" s="43"/>
      <c r="K767" s="43"/>
      <c r="L767" s="47"/>
      <c r="M767" s="220"/>
      <c r="N767" s="221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U767" s="19" t="s">
        <v>106</v>
      </c>
    </row>
    <row r="768" s="2" customFormat="1" ht="49.05" customHeight="1">
      <c r="A768" s="41"/>
      <c r="B768" s="42"/>
      <c r="C768" s="204" t="s">
        <v>600</v>
      </c>
      <c r="D768" s="204" t="s">
        <v>163</v>
      </c>
      <c r="E768" s="205" t="s">
        <v>601</v>
      </c>
      <c r="F768" s="206" t="s">
        <v>602</v>
      </c>
      <c r="G768" s="207" t="s">
        <v>92</v>
      </c>
      <c r="H768" s="208">
        <v>45.137</v>
      </c>
      <c r="I768" s="209"/>
      <c r="J768" s="210">
        <f>ROUND(I768*H768,2)</f>
        <v>0</v>
      </c>
      <c r="K768" s="206" t="s">
        <v>166</v>
      </c>
      <c r="L768" s="47"/>
      <c r="M768" s="211" t="s">
        <v>21</v>
      </c>
      <c r="N768" s="212" t="s">
        <v>47</v>
      </c>
      <c r="O768" s="87"/>
      <c r="P768" s="213">
        <f>O768*H768</f>
        <v>0</v>
      </c>
      <c r="Q768" s="213">
        <v>3.0000000000000001E-05</v>
      </c>
      <c r="R768" s="213">
        <f>Q768*H768</f>
        <v>0.00135411</v>
      </c>
      <c r="S768" s="213">
        <v>0</v>
      </c>
      <c r="T768" s="214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215" t="s">
        <v>278</v>
      </c>
      <c r="AT768" s="215" t="s">
        <v>163</v>
      </c>
      <c r="AU768" s="215" t="s">
        <v>106</v>
      </c>
      <c r="AY768" s="19" t="s">
        <v>161</v>
      </c>
      <c r="BE768" s="216">
        <f>IF(N768="základní",J768,0)</f>
        <v>0</v>
      </c>
      <c r="BF768" s="216">
        <f>IF(N768="snížená",J768,0)</f>
        <v>0</v>
      </c>
      <c r="BG768" s="216">
        <f>IF(N768="zákl. přenesená",J768,0)</f>
        <v>0</v>
      </c>
      <c r="BH768" s="216">
        <f>IF(N768="sníž. přenesená",J768,0)</f>
        <v>0</v>
      </c>
      <c r="BI768" s="216">
        <f>IF(N768="nulová",J768,0)</f>
        <v>0</v>
      </c>
      <c r="BJ768" s="19" t="s">
        <v>106</v>
      </c>
      <c r="BK768" s="216">
        <f>ROUND(I768*H768,2)</f>
        <v>0</v>
      </c>
      <c r="BL768" s="19" t="s">
        <v>278</v>
      </c>
      <c r="BM768" s="215" t="s">
        <v>603</v>
      </c>
    </row>
    <row r="769" s="2" customFormat="1">
      <c r="A769" s="41"/>
      <c r="B769" s="42"/>
      <c r="C769" s="43"/>
      <c r="D769" s="217" t="s">
        <v>169</v>
      </c>
      <c r="E769" s="43"/>
      <c r="F769" s="218" t="s">
        <v>604</v>
      </c>
      <c r="G769" s="43"/>
      <c r="H769" s="43"/>
      <c r="I769" s="219"/>
      <c r="J769" s="43"/>
      <c r="K769" s="43"/>
      <c r="L769" s="47"/>
      <c r="M769" s="220"/>
      <c r="N769" s="221"/>
      <c r="O769" s="87"/>
      <c r="P769" s="87"/>
      <c r="Q769" s="87"/>
      <c r="R769" s="87"/>
      <c r="S769" s="87"/>
      <c r="T769" s="88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T769" s="19" t="s">
        <v>169</v>
      </c>
      <c r="AU769" s="19" t="s">
        <v>106</v>
      </c>
    </row>
    <row r="770" s="14" customFormat="1">
      <c r="A770" s="14"/>
      <c r="B770" s="233"/>
      <c r="C770" s="234"/>
      <c r="D770" s="224" t="s">
        <v>171</v>
      </c>
      <c r="E770" s="235" t="s">
        <v>21</v>
      </c>
      <c r="F770" s="236" t="s">
        <v>585</v>
      </c>
      <c r="G770" s="234"/>
      <c r="H770" s="237">
        <v>0.83499999999999996</v>
      </c>
      <c r="I770" s="238"/>
      <c r="J770" s="234"/>
      <c r="K770" s="234"/>
      <c r="L770" s="239"/>
      <c r="M770" s="240"/>
      <c r="N770" s="241"/>
      <c r="O770" s="241"/>
      <c r="P770" s="241"/>
      <c r="Q770" s="241"/>
      <c r="R770" s="241"/>
      <c r="S770" s="241"/>
      <c r="T770" s="24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3" t="s">
        <v>171</v>
      </c>
      <c r="AU770" s="243" t="s">
        <v>106</v>
      </c>
      <c r="AV770" s="14" t="s">
        <v>106</v>
      </c>
      <c r="AW770" s="14" t="s">
        <v>36</v>
      </c>
      <c r="AX770" s="14" t="s">
        <v>75</v>
      </c>
      <c r="AY770" s="243" t="s">
        <v>161</v>
      </c>
    </row>
    <row r="771" s="14" customFormat="1">
      <c r="A771" s="14"/>
      <c r="B771" s="233"/>
      <c r="C771" s="234"/>
      <c r="D771" s="224" t="s">
        <v>171</v>
      </c>
      <c r="E771" s="235" t="s">
        <v>21</v>
      </c>
      <c r="F771" s="236" t="s">
        <v>586</v>
      </c>
      <c r="G771" s="234"/>
      <c r="H771" s="237">
        <v>11.356</v>
      </c>
      <c r="I771" s="238"/>
      <c r="J771" s="234"/>
      <c r="K771" s="234"/>
      <c r="L771" s="239"/>
      <c r="M771" s="240"/>
      <c r="N771" s="241"/>
      <c r="O771" s="241"/>
      <c r="P771" s="241"/>
      <c r="Q771" s="241"/>
      <c r="R771" s="241"/>
      <c r="S771" s="241"/>
      <c r="T771" s="24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3" t="s">
        <v>171</v>
      </c>
      <c r="AU771" s="243" t="s">
        <v>106</v>
      </c>
      <c r="AV771" s="14" t="s">
        <v>106</v>
      </c>
      <c r="AW771" s="14" t="s">
        <v>36</v>
      </c>
      <c r="AX771" s="14" t="s">
        <v>75</v>
      </c>
      <c r="AY771" s="243" t="s">
        <v>161</v>
      </c>
    </row>
    <row r="772" s="14" customFormat="1">
      <c r="A772" s="14"/>
      <c r="B772" s="233"/>
      <c r="C772" s="234"/>
      <c r="D772" s="224" t="s">
        <v>171</v>
      </c>
      <c r="E772" s="235" t="s">
        <v>21</v>
      </c>
      <c r="F772" s="236" t="s">
        <v>593</v>
      </c>
      <c r="G772" s="234"/>
      <c r="H772" s="237">
        <v>30.210999999999999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3" t="s">
        <v>171</v>
      </c>
      <c r="AU772" s="243" t="s">
        <v>106</v>
      </c>
      <c r="AV772" s="14" t="s">
        <v>106</v>
      </c>
      <c r="AW772" s="14" t="s">
        <v>36</v>
      </c>
      <c r="AX772" s="14" t="s">
        <v>75</v>
      </c>
      <c r="AY772" s="243" t="s">
        <v>161</v>
      </c>
    </row>
    <row r="773" s="14" customFormat="1">
      <c r="A773" s="14"/>
      <c r="B773" s="233"/>
      <c r="C773" s="234"/>
      <c r="D773" s="224" t="s">
        <v>171</v>
      </c>
      <c r="E773" s="235" t="s">
        <v>21</v>
      </c>
      <c r="F773" s="236" t="s">
        <v>587</v>
      </c>
      <c r="G773" s="234"/>
      <c r="H773" s="237">
        <v>2.7349999999999999</v>
      </c>
      <c r="I773" s="238"/>
      <c r="J773" s="234"/>
      <c r="K773" s="234"/>
      <c r="L773" s="239"/>
      <c r="M773" s="240"/>
      <c r="N773" s="241"/>
      <c r="O773" s="241"/>
      <c r="P773" s="241"/>
      <c r="Q773" s="241"/>
      <c r="R773" s="241"/>
      <c r="S773" s="241"/>
      <c r="T773" s="242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3" t="s">
        <v>171</v>
      </c>
      <c r="AU773" s="243" t="s">
        <v>106</v>
      </c>
      <c r="AV773" s="14" t="s">
        <v>106</v>
      </c>
      <c r="AW773" s="14" t="s">
        <v>36</v>
      </c>
      <c r="AX773" s="14" t="s">
        <v>75</v>
      </c>
      <c r="AY773" s="243" t="s">
        <v>161</v>
      </c>
    </row>
    <row r="774" s="15" customFormat="1">
      <c r="A774" s="15"/>
      <c r="B774" s="244"/>
      <c r="C774" s="245"/>
      <c r="D774" s="224" t="s">
        <v>171</v>
      </c>
      <c r="E774" s="246" t="s">
        <v>21</v>
      </c>
      <c r="F774" s="247" t="s">
        <v>175</v>
      </c>
      <c r="G774" s="245"/>
      <c r="H774" s="248">
        <v>45.137</v>
      </c>
      <c r="I774" s="249"/>
      <c r="J774" s="245"/>
      <c r="K774" s="245"/>
      <c r="L774" s="250"/>
      <c r="M774" s="251"/>
      <c r="N774" s="252"/>
      <c r="O774" s="252"/>
      <c r="P774" s="252"/>
      <c r="Q774" s="252"/>
      <c r="R774" s="252"/>
      <c r="S774" s="252"/>
      <c r="T774" s="253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54" t="s">
        <v>171</v>
      </c>
      <c r="AU774" s="254" t="s">
        <v>106</v>
      </c>
      <c r="AV774" s="15" t="s">
        <v>167</v>
      </c>
      <c r="AW774" s="15" t="s">
        <v>36</v>
      </c>
      <c r="AX774" s="15" t="s">
        <v>83</v>
      </c>
      <c r="AY774" s="254" t="s">
        <v>161</v>
      </c>
    </row>
    <row r="775" s="2" customFormat="1">
      <c r="A775" s="41"/>
      <c r="B775" s="42"/>
      <c r="C775" s="43"/>
      <c r="D775" s="224" t="s">
        <v>185</v>
      </c>
      <c r="E775" s="43"/>
      <c r="F775" s="255" t="s">
        <v>186</v>
      </c>
      <c r="G775" s="43"/>
      <c r="H775" s="43"/>
      <c r="I775" s="43"/>
      <c r="J775" s="43"/>
      <c r="K775" s="43"/>
      <c r="L775" s="47"/>
      <c r="M775" s="220"/>
      <c r="N775" s="221"/>
      <c r="O775" s="87"/>
      <c r="P775" s="87"/>
      <c r="Q775" s="87"/>
      <c r="R775" s="87"/>
      <c r="S775" s="87"/>
      <c r="T775" s="88"/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U775" s="19" t="s">
        <v>106</v>
      </c>
    </row>
    <row r="776" s="2" customFormat="1">
      <c r="A776" s="41"/>
      <c r="B776" s="42"/>
      <c r="C776" s="43"/>
      <c r="D776" s="224" t="s">
        <v>185</v>
      </c>
      <c r="E776" s="43"/>
      <c r="F776" s="256" t="s">
        <v>172</v>
      </c>
      <c r="G776" s="43"/>
      <c r="H776" s="257">
        <v>0</v>
      </c>
      <c r="I776" s="43"/>
      <c r="J776" s="43"/>
      <c r="K776" s="43"/>
      <c r="L776" s="47"/>
      <c r="M776" s="220"/>
      <c r="N776" s="221"/>
      <c r="O776" s="87"/>
      <c r="P776" s="87"/>
      <c r="Q776" s="87"/>
      <c r="R776" s="87"/>
      <c r="S776" s="87"/>
      <c r="T776" s="88"/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U776" s="19" t="s">
        <v>106</v>
      </c>
    </row>
    <row r="777" s="2" customFormat="1">
      <c r="A777" s="41"/>
      <c r="B777" s="42"/>
      <c r="C777" s="43"/>
      <c r="D777" s="224" t="s">
        <v>185</v>
      </c>
      <c r="E777" s="43"/>
      <c r="F777" s="256" t="s">
        <v>187</v>
      </c>
      <c r="G777" s="43"/>
      <c r="H777" s="257">
        <v>0</v>
      </c>
      <c r="I777" s="43"/>
      <c r="J777" s="43"/>
      <c r="K777" s="43"/>
      <c r="L777" s="47"/>
      <c r="M777" s="220"/>
      <c r="N777" s="221"/>
      <c r="O777" s="87"/>
      <c r="P777" s="87"/>
      <c r="Q777" s="87"/>
      <c r="R777" s="87"/>
      <c r="S777" s="87"/>
      <c r="T777" s="88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U777" s="19" t="s">
        <v>106</v>
      </c>
    </row>
    <row r="778" s="2" customFormat="1">
      <c r="A778" s="41"/>
      <c r="B778" s="42"/>
      <c r="C778" s="43"/>
      <c r="D778" s="224" t="s">
        <v>185</v>
      </c>
      <c r="E778" s="43"/>
      <c r="F778" s="256" t="s">
        <v>188</v>
      </c>
      <c r="G778" s="43"/>
      <c r="H778" s="257">
        <v>2.5699999999999998</v>
      </c>
      <c r="I778" s="43"/>
      <c r="J778" s="43"/>
      <c r="K778" s="43"/>
      <c r="L778" s="47"/>
      <c r="M778" s="220"/>
      <c r="N778" s="221"/>
      <c r="O778" s="87"/>
      <c r="P778" s="87"/>
      <c r="Q778" s="87"/>
      <c r="R778" s="87"/>
      <c r="S778" s="87"/>
      <c r="T778" s="88"/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U778" s="19" t="s">
        <v>106</v>
      </c>
    </row>
    <row r="779" s="2" customFormat="1">
      <c r="A779" s="41"/>
      <c r="B779" s="42"/>
      <c r="C779" s="43"/>
      <c r="D779" s="224" t="s">
        <v>185</v>
      </c>
      <c r="E779" s="43"/>
      <c r="F779" s="256" t="s">
        <v>175</v>
      </c>
      <c r="G779" s="43"/>
      <c r="H779" s="257">
        <v>2.5699999999999998</v>
      </c>
      <c r="I779" s="43"/>
      <c r="J779" s="43"/>
      <c r="K779" s="43"/>
      <c r="L779" s="47"/>
      <c r="M779" s="220"/>
      <c r="N779" s="221"/>
      <c r="O779" s="87"/>
      <c r="P779" s="87"/>
      <c r="Q779" s="87"/>
      <c r="R779" s="87"/>
      <c r="S779" s="87"/>
      <c r="T779" s="88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U779" s="19" t="s">
        <v>106</v>
      </c>
    </row>
    <row r="780" s="2" customFormat="1">
      <c r="A780" s="41"/>
      <c r="B780" s="42"/>
      <c r="C780" s="43"/>
      <c r="D780" s="224" t="s">
        <v>185</v>
      </c>
      <c r="E780" s="43"/>
      <c r="F780" s="255" t="s">
        <v>192</v>
      </c>
      <c r="G780" s="43"/>
      <c r="H780" s="43"/>
      <c r="I780" s="43"/>
      <c r="J780" s="43"/>
      <c r="K780" s="43"/>
      <c r="L780" s="47"/>
      <c r="M780" s="220"/>
      <c r="N780" s="221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U780" s="19" t="s">
        <v>106</v>
      </c>
    </row>
    <row r="781" s="2" customFormat="1">
      <c r="A781" s="41"/>
      <c r="B781" s="42"/>
      <c r="C781" s="43"/>
      <c r="D781" s="224" t="s">
        <v>185</v>
      </c>
      <c r="E781" s="43"/>
      <c r="F781" s="256" t="s">
        <v>172</v>
      </c>
      <c r="G781" s="43"/>
      <c r="H781" s="257">
        <v>0</v>
      </c>
      <c r="I781" s="43"/>
      <c r="J781" s="43"/>
      <c r="K781" s="43"/>
      <c r="L781" s="47"/>
      <c r="M781" s="220"/>
      <c r="N781" s="221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U781" s="19" t="s">
        <v>106</v>
      </c>
    </row>
    <row r="782" s="2" customFormat="1">
      <c r="A782" s="41"/>
      <c r="B782" s="42"/>
      <c r="C782" s="43"/>
      <c r="D782" s="224" t="s">
        <v>185</v>
      </c>
      <c r="E782" s="43"/>
      <c r="F782" s="256" t="s">
        <v>193</v>
      </c>
      <c r="G782" s="43"/>
      <c r="H782" s="257">
        <v>0</v>
      </c>
      <c r="I782" s="43"/>
      <c r="J782" s="43"/>
      <c r="K782" s="43"/>
      <c r="L782" s="47"/>
      <c r="M782" s="220"/>
      <c r="N782" s="221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U782" s="19" t="s">
        <v>106</v>
      </c>
    </row>
    <row r="783" s="2" customFormat="1">
      <c r="A783" s="41"/>
      <c r="B783" s="42"/>
      <c r="C783" s="43"/>
      <c r="D783" s="224" t="s">
        <v>185</v>
      </c>
      <c r="E783" s="43"/>
      <c r="F783" s="256" t="s">
        <v>194</v>
      </c>
      <c r="G783" s="43"/>
      <c r="H783" s="257">
        <v>21.629999999999999</v>
      </c>
      <c r="I783" s="43"/>
      <c r="J783" s="43"/>
      <c r="K783" s="43"/>
      <c r="L783" s="47"/>
      <c r="M783" s="220"/>
      <c r="N783" s="221"/>
      <c r="O783" s="87"/>
      <c r="P783" s="87"/>
      <c r="Q783" s="87"/>
      <c r="R783" s="87"/>
      <c r="S783" s="87"/>
      <c r="T783" s="88"/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U783" s="19" t="s">
        <v>106</v>
      </c>
    </row>
    <row r="784" s="2" customFormat="1">
      <c r="A784" s="41"/>
      <c r="B784" s="42"/>
      <c r="C784" s="43"/>
      <c r="D784" s="224" t="s">
        <v>185</v>
      </c>
      <c r="E784" s="43"/>
      <c r="F784" s="256" t="s">
        <v>175</v>
      </c>
      <c r="G784" s="43"/>
      <c r="H784" s="257">
        <v>21.629999999999999</v>
      </c>
      <c r="I784" s="43"/>
      <c r="J784" s="43"/>
      <c r="K784" s="43"/>
      <c r="L784" s="47"/>
      <c r="M784" s="220"/>
      <c r="N784" s="221"/>
      <c r="O784" s="87"/>
      <c r="P784" s="87"/>
      <c r="Q784" s="87"/>
      <c r="R784" s="87"/>
      <c r="S784" s="87"/>
      <c r="T784" s="88"/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U784" s="19" t="s">
        <v>106</v>
      </c>
    </row>
    <row r="785" s="2" customFormat="1">
      <c r="A785" s="41"/>
      <c r="B785" s="42"/>
      <c r="C785" s="43"/>
      <c r="D785" s="224" t="s">
        <v>185</v>
      </c>
      <c r="E785" s="43"/>
      <c r="F785" s="255" t="s">
        <v>203</v>
      </c>
      <c r="G785" s="43"/>
      <c r="H785" s="43"/>
      <c r="I785" s="43"/>
      <c r="J785" s="43"/>
      <c r="K785" s="43"/>
      <c r="L785" s="47"/>
      <c r="M785" s="220"/>
      <c r="N785" s="221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U785" s="19" t="s">
        <v>106</v>
      </c>
    </row>
    <row r="786" s="2" customFormat="1">
      <c r="A786" s="41"/>
      <c r="B786" s="42"/>
      <c r="C786" s="43"/>
      <c r="D786" s="224" t="s">
        <v>185</v>
      </c>
      <c r="E786" s="43"/>
      <c r="F786" s="256" t="s">
        <v>172</v>
      </c>
      <c r="G786" s="43"/>
      <c r="H786" s="257">
        <v>0</v>
      </c>
      <c r="I786" s="43"/>
      <c r="J786" s="43"/>
      <c r="K786" s="43"/>
      <c r="L786" s="47"/>
      <c r="M786" s="220"/>
      <c r="N786" s="221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U786" s="19" t="s">
        <v>106</v>
      </c>
    </row>
    <row r="787" s="2" customFormat="1">
      <c r="A787" s="41"/>
      <c r="B787" s="42"/>
      <c r="C787" s="43"/>
      <c r="D787" s="224" t="s">
        <v>185</v>
      </c>
      <c r="E787" s="43"/>
      <c r="F787" s="256" t="s">
        <v>204</v>
      </c>
      <c r="G787" s="43"/>
      <c r="H787" s="257">
        <v>0</v>
      </c>
      <c r="I787" s="43"/>
      <c r="J787" s="43"/>
      <c r="K787" s="43"/>
      <c r="L787" s="47"/>
      <c r="M787" s="220"/>
      <c r="N787" s="221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U787" s="19" t="s">
        <v>106</v>
      </c>
    </row>
    <row r="788" s="2" customFormat="1">
      <c r="A788" s="41"/>
      <c r="B788" s="42"/>
      <c r="C788" s="43"/>
      <c r="D788" s="224" t="s">
        <v>185</v>
      </c>
      <c r="E788" s="43"/>
      <c r="F788" s="256" t="s">
        <v>205</v>
      </c>
      <c r="G788" s="43"/>
      <c r="H788" s="257">
        <v>23.149999999999999</v>
      </c>
      <c r="I788" s="43"/>
      <c r="J788" s="43"/>
      <c r="K788" s="43"/>
      <c r="L788" s="47"/>
      <c r="M788" s="220"/>
      <c r="N788" s="221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U788" s="19" t="s">
        <v>106</v>
      </c>
    </row>
    <row r="789" s="2" customFormat="1">
      <c r="A789" s="41"/>
      <c r="B789" s="42"/>
      <c r="C789" s="43"/>
      <c r="D789" s="224" t="s">
        <v>185</v>
      </c>
      <c r="E789" s="43"/>
      <c r="F789" s="256" t="s">
        <v>175</v>
      </c>
      <c r="G789" s="43"/>
      <c r="H789" s="257">
        <v>23.149999999999999</v>
      </c>
      <c r="I789" s="43"/>
      <c r="J789" s="43"/>
      <c r="K789" s="43"/>
      <c r="L789" s="47"/>
      <c r="M789" s="220"/>
      <c r="N789" s="221"/>
      <c r="O789" s="87"/>
      <c r="P789" s="87"/>
      <c r="Q789" s="87"/>
      <c r="R789" s="87"/>
      <c r="S789" s="87"/>
      <c r="T789" s="88"/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U789" s="19" t="s">
        <v>106</v>
      </c>
    </row>
    <row r="790" s="2" customFormat="1">
      <c r="A790" s="41"/>
      <c r="B790" s="42"/>
      <c r="C790" s="43"/>
      <c r="D790" s="224" t="s">
        <v>185</v>
      </c>
      <c r="E790" s="43"/>
      <c r="F790" s="255" t="s">
        <v>189</v>
      </c>
      <c r="G790" s="43"/>
      <c r="H790" s="43"/>
      <c r="I790" s="43"/>
      <c r="J790" s="43"/>
      <c r="K790" s="43"/>
      <c r="L790" s="47"/>
      <c r="M790" s="220"/>
      <c r="N790" s="221"/>
      <c r="O790" s="87"/>
      <c r="P790" s="87"/>
      <c r="Q790" s="87"/>
      <c r="R790" s="87"/>
      <c r="S790" s="87"/>
      <c r="T790" s="88"/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U790" s="19" t="s">
        <v>106</v>
      </c>
    </row>
    <row r="791" s="2" customFormat="1">
      <c r="A791" s="41"/>
      <c r="B791" s="42"/>
      <c r="C791" s="43"/>
      <c r="D791" s="224" t="s">
        <v>185</v>
      </c>
      <c r="E791" s="43"/>
      <c r="F791" s="256" t="s">
        <v>172</v>
      </c>
      <c r="G791" s="43"/>
      <c r="H791" s="257">
        <v>0</v>
      </c>
      <c r="I791" s="43"/>
      <c r="J791" s="43"/>
      <c r="K791" s="43"/>
      <c r="L791" s="47"/>
      <c r="M791" s="220"/>
      <c r="N791" s="221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U791" s="19" t="s">
        <v>106</v>
      </c>
    </row>
    <row r="792" s="2" customFormat="1">
      <c r="A792" s="41"/>
      <c r="B792" s="42"/>
      <c r="C792" s="43"/>
      <c r="D792" s="224" t="s">
        <v>185</v>
      </c>
      <c r="E792" s="43"/>
      <c r="F792" s="256" t="s">
        <v>190</v>
      </c>
      <c r="G792" s="43"/>
      <c r="H792" s="257">
        <v>0</v>
      </c>
      <c r="I792" s="43"/>
      <c r="J792" s="43"/>
      <c r="K792" s="43"/>
      <c r="L792" s="47"/>
      <c r="M792" s="220"/>
      <c r="N792" s="221"/>
      <c r="O792" s="87"/>
      <c r="P792" s="87"/>
      <c r="Q792" s="87"/>
      <c r="R792" s="87"/>
      <c r="S792" s="87"/>
      <c r="T792" s="88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U792" s="19" t="s">
        <v>106</v>
      </c>
    </row>
    <row r="793" s="2" customFormat="1">
      <c r="A793" s="41"/>
      <c r="B793" s="42"/>
      <c r="C793" s="43"/>
      <c r="D793" s="224" t="s">
        <v>185</v>
      </c>
      <c r="E793" s="43"/>
      <c r="F793" s="256" t="s">
        <v>191</v>
      </c>
      <c r="G793" s="43"/>
      <c r="H793" s="257">
        <v>10.94</v>
      </c>
      <c r="I793" s="43"/>
      <c r="J793" s="43"/>
      <c r="K793" s="43"/>
      <c r="L793" s="47"/>
      <c r="M793" s="220"/>
      <c r="N793" s="221"/>
      <c r="O793" s="87"/>
      <c r="P793" s="87"/>
      <c r="Q793" s="87"/>
      <c r="R793" s="87"/>
      <c r="S793" s="87"/>
      <c r="T793" s="88"/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U793" s="19" t="s">
        <v>106</v>
      </c>
    </row>
    <row r="794" s="2" customFormat="1">
      <c r="A794" s="41"/>
      <c r="B794" s="42"/>
      <c r="C794" s="43"/>
      <c r="D794" s="224" t="s">
        <v>185</v>
      </c>
      <c r="E794" s="43"/>
      <c r="F794" s="256" t="s">
        <v>175</v>
      </c>
      <c r="G794" s="43"/>
      <c r="H794" s="257">
        <v>10.94</v>
      </c>
      <c r="I794" s="43"/>
      <c r="J794" s="43"/>
      <c r="K794" s="43"/>
      <c r="L794" s="47"/>
      <c r="M794" s="220"/>
      <c r="N794" s="221"/>
      <c r="O794" s="87"/>
      <c r="P794" s="87"/>
      <c r="Q794" s="87"/>
      <c r="R794" s="87"/>
      <c r="S794" s="87"/>
      <c r="T794" s="88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U794" s="19" t="s">
        <v>106</v>
      </c>
    </row>
    <row r="795" s="2" customFormat="1" ht="24.15" customHeight="1">
      <c r="A795" s="41"/>
      <c r="B795" s="42"/>
      <c r="C795" s="258" t="s">
        <v>605</v>
      </c>
      <c r="D795" s="258" t="s">
        <v>206</v>
      </c>
      <c r="E795" s="259" t="s">
        <v>606</v>
      </c>
      <c r="F795" s="260" t="s">
        <v>607</v>
      </c>
      <c r="G795" s="261" t="s">
        <v>92</v>
      </c>
      <c r="H795" s="262">
        <v>52.606999999999999</v>
      </c>
      <c r="I795" s="263"/>
      <c r="J795" s="264">
        <f>ROUND(I795*H795,2)</f>
        <v>0</v>
      </c>
      <c r="K795" s="260" t="s">
        <v>166</v>
      </c>
      <c r="L795" s="265"/>
      <c r="M795" s="266" t="s">
        <v>21</v>
      </c>
      <c r="N795" s="267" t="s">
        <v>47</v>
      </c>
      <c r="O795" s="87"/>
      <c r="P795" s="213">
        <f>O795*H795</f>
        <v>0</v>
      </c>
      <c r="Q795" s="213">
        <v>0.0022000000000000001</v>
      </c>
      <c r="R795" s="213">
        <f>Q795*H795</f>
        <v>0.1157354</v>
      </c>
      <c r="S795" s="213">
        <v>0</v>
      </c>
      <c r="T795" s="214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15" t="s">
        <v>568</v>
      </c>
      <c r="AT795" s="215" t="s">
        <v>206</v>
      </c>
      <c r="AU795" s="215" t="s">
        <v>106</v>
      </c>
      <c r="AY795" s="19" t="s">
        <v>161</v>
      </c>
      <c r="BE795" s="216">
        <f>IF(N795="základní",J795,0)</f>
        <v>0</v>
      </c>
      <c r="BF795" s="216">
        <f>IF(N795="snížená",J795,0)</f>
        <v>0</v>
      </c>
      <c r="BG795" s="216">
        <f>IF(N795="zákl. přenesená",J795,0)</f>
        <v>0</v>
      </c>
      <c r="BH795" s="216">
        <f>IF(N795="sníž. přenesená",J795,0)</f>
        <v>0</v>
      </c>
      <c r="BI795" s="216">
        <f>IF(N795="nulová",J795,0)</f>
        <v>0</v>
      </c>
      <c r="BJ795" s="19" t="s">
        <v>106</v>
      </c>
      <c r="BK795" s="216">
        <f>ROUND(I795*H795,2)</f>
        <v>0</v>
      </c>
      <c r="BL795" s="19" t="s">
        <v>568</v>
      </c>
      <c r="BM795" s="215" t="s">
        <v>608</v>
      </c>
    </row>
    <row r="796" s="14" customFormat="1">
      <c r="A796" s="14"/>
      <c r="B796" s="233"/>
      <c r="C796" s="234"/>
      <c r="D796" s="224" t="s">
        <v>171</v>
      </c>
      <c r="E796" s="234"/>
      <c r="F796" s="236" t="s">
        <v>609</v>
      </c>
      <c r="G796" s="234"/>
      <c r="H796" s="237">
        <v>52.606999999999999</v>
      </c>
      <c r="I796" s="238"/>
      <c r="J796" s="234"/>
      <c r="K796" s="234"/>
      <c r="L796" s="239"/>
      <c r="M796" s="240"/>
      <c r="N796" s="241"/>
      <c r="O796" s="241"/>
      <c r="P796" s="241"/>
      <c r="Q796" s="241"/>
      <c r="R796" s="241"/>
      <c r="S796" s="241"/>
      <c r="T796" s="24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3" t="s">
        <v>171</v>
      </c>
      <c r="AU796" s="243" t="s">
        <v>106</v>
      </c>
      <c r="AV796" s="14" t="s">
        <v>106</v>
      </c>
      <c r="AW796" s="14" t="s">
        <v>4</v>
      </c>
      <c r="AX796" s="14" t="s">
        <v>83</v>
      </c>
      <c r="AY796" s="243" t="s">
        <v>161</v>
      </c>
    </row>
    <row r="797" s="2" customFormat="1" ht="49.05" customHeight="1">
      <c r="A797" s="41"/>
      <c r="B797" s="42"/>
      <c r="C797" s="204" t="s">
        <v>610</v>
      </c>
      <c r="D797" s="204" t="s">
        <v>163</v>
      </c>
      <c r="E797" s="205" t="s">
        <v>611</v>
      </c>
      <c r="F797" s="206" t="s">
        <v>612</v>
      </c>
      <c r="G797" s="207" t="s">
        <v>92</v>
      </c>
      <c r="H797" s="208">
        <v>18.417999999999999</v>
      </c>
      <c r="I797" s="209"/>
      <c r="J797" s="210">
        <f>ROUND(I797*H797,2)</f>
        <v>0</v>
      </c>
      <c r="K797" s="206" t="s">
        <v>166</v>
      </c>
      <c r="L797" s="47"/>
      <c r="M797" s="211" t="s">
        <v>21</v>
      </c>
      <c r="N797" s="212" t="s">
        <v>47</v>
      </c>
      <c r="O797" s="87"/>
      <c r="P797" s="213">
        <f>O797*H797</f>
        <v>0</v>
      </c>
      <c r="Q797" s="213">
        <v>0</v>
      </c>
      <c r="R797" s="213">
        <f>Q797*H797</f>
        <v>0</v>
      </c>
      <c r="S797" s="213">
        <v>0</v>
      </c>
      <c r="T797" s="214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15" t="s">
        <v>278</v>
      </c>
      <c r="AT797" s="215" t="s">
        <v>163</v>
      </c>
      <c r="AU797" s="215" t="s">
        <v>106</v>
      </c>
      <c r="AY797" s="19" t="s">
        <v>161</v>
      </c>
      <c r="BE797" s="216">
        <f>IF(N797="základní",J797,0)</f>
        <v>0</v>
      </c>
      <c r="BF797" s="216">
        <f>IF(N797="snížená",J797,0)</f>
        <v>0</v>
      </c>
      <c r="BG797" s="216">
        <f>IF(N797="zákl. přenesená",J797,0)</f>
        <v>0</v>
      </c>
      <c r="BH797" s="216">
        <f>IF(N797="sníž. přenesená",J797,0)</f>
        <v>0</v>
      </c>
      <c r="BI797" s="216">
        <f>IF(N797="nulová",J797,0)</f>
        <v>0</v>
      </c>
      <c r="BJ797" s="19" t="s">
        <v>106</v>
      </c>
      <c r="BK797" s="216">
        <f>ROUND(I797*H797,2)</f>
        <v>0</v>
      </c>
      <c r="BL797" s="19" t="s">
        <v>278</v>
      </c>
      <c r="BM797" s="215" t="s">
        <v>613</v>
      </c>
    </row>
    <row r="798" s="2" customFormat="1">
      <c r="A798" s="41"/>
      <c r="B798" s="42"/>
      <c r="C798" s="43"/>
      <c r="D798" s="217" t="s">
        <v>169</v>
      </c>
      <c r="E798" s="43"/>
      <c r="F798" s="218" t="s">
        <v>614</v>
      </c>
      <c r="G798" s="43"/>
      <c r="H798" s="43"/>
      <c r="I798" s="219"/>
      <c r="J798" s="43"/>
      <c r="K798" s="43"/>
      <c r="L798" s="47"/>
      <c r="M798" s="220"/>
      <c r="N798" s="221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19" t="s">
        <v>169</v>
      </c>
      <c r="AU798" s="19" t="s">
        <v>106</v>
      </c>
    </row>
    <row r="799" s="14" customFormat="1">
      <c r="A799" s="14"/>
      <c r="B799" s="233"/>
      <c r="C799" s="234"/>
      <c r="D799" s="224" t="s">
        <v>171</v>
      </c>
      <c r="E799" s="235" t="s">
        <v>21</v>
      </c>
      <c r="F799" s="236" t="s">
        <v>615</v>
      </c>
      <c r="G799" s="234"/>
      <c r="H799" s="237">
        <v>13.659000000000001</v>
      </c>
      <c r="I799" s="238"/>
      <c r="J799" s="234"/>
      <c r="K799" s="234"/>
      <c r="L799" s="239"/>
      <c r="M799" s="240"/>
      <c r="N799" s="241"/>
      <c r="O799" s="241"/>
      <c r="P799" s="241"/>
      <c r="Q799" s="241"/>
      <c r="R799" s="241"/>
      <c r="S799" s="241"/>
      <c r="T799" s="24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3" t="s">
        <v>171</v>
      </c>
      <c r="AU799" s="243" t="s">
        <v>106</v>
      </c>
      <c r="AV799" s="14" t="s">
        <v>106</v>
      </c>
      <c r="AW799" s="14" t="s">
        <v>36</v>
      </c>
      <c r="AX799" s="14" t="s">
        <v>75</v>
      </c>
      <c r="AY799" s="243" t="s">
        <v>161</v>
      </c>
    </row>
    <row r="800" s="14" customFormat="1">
      <c r="A800" s="14"/>
      <c r="B800" s="233"/>
      <c r="C800" s="234"/>
      <c r="D800" s="224" t="s">
        <v>171</v>
      </c>
      <c r="E800" s="235" t="s">
        <v>21</v>
      </c>
      <c r="F800" s="236" t="s">
        <v>616</v>
      </c>
      <c r="G800" s="234"/>
      <c r="H800" s="237">
        <v>4.7590000000000003</v>
      </c>
      <c r="I800" s="238"/>
      <c r="J800" s="234"/>
      <c r="K800" s="234"/>
      <c r="L800" s="239"/>
      <c r="M800" s="240"/>
      <c r="N800" s="241"/>
      <c r="O800" s="241"/>
      <c r="P800" s="241"/>
      <c r="Q800" s="241"/>
      <c r="R800" s="241"/>
      <c r="S800" s="241"/>
      <c r="T800" s="242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3" t="s">
        <v>171</v>
      </c>
      <c r="AU800" s="243" t="s">
        <v>106</v>
      </c>
      <c r="AV800" s="14" t="s">
        <v>106</v>
      </c>
      <c r="AW800" s="14" t="s">
        <v>36</v>
      </c>
      <c r="AX800" s="14" t="s">
        <v>75</v>
      </c>
      <c r="AY800" s="243" t="s">
        <v>161</v>
      </c>
    </row>
    <row r="801" s="15" customFormat="1">
      <c r="A801" s="15"/>
      <c r="B801" s="244"/>
      <c r="C801" s="245"/>
      <c r="D801" s="224" t="s">
        <v>171</v>
      </c>
      <c r="E801" s="246" t="s">
        <v>21</v>
      </c>
      <c r="F801" s="247" t="s">
        <v>175</v>
      </c>
      <c r="G801" s="245"/>
      <c r="H801" s="248">
        <v>18.417999999999999</v>
      </c>
      <c r="I801" s="249"/>
      <c r="J801" s="245"/>
      <c r="K801" s="245"/>
      <c r="L801" s="250"/>
      <c r="M801" s="251"/>
      <c r="N801" s="252"/>
      <c r="O801" s="252"/>
      <c r="P801" s="252"/>
      <c r="Q801" s="252"/>
      <c r="R801" s="252"/>
      <c r="S801" s="252"/>
      <c r="T801" s="253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54" t="s">
        <v>171</v>
      </c>
      <c r="AU801" s="254" t="s">
        <v>106</v>
      </c>
      <c r="AV801" s="15" t="s">
        <v>167</v>
      </c>
      <c r="AW801" s="15" t="s">
        <v>36</v>
      </c>
      <c r="AX801" s="15" t="s">
        <v>83</v>
      </c>
      <c r="AY801" s="254" t="s">
        <v>161</v>
      </c>
    </row>
    <row r="802" s="2" customFormat="1">
      <c r="A802" s="41"/>
      <c r="B802" s="42"/>
      <c r="C802" s="43"/>
      <c r="D802" s="224" t="s">
        <v>185</v>
      </c>
      <c r="E802" s="43"/>
      <c r="F802" s="255" t="s">
        <v>203</v>
      </c>
      <c r="G802" s="43"/>
      <c r="H802" s="43"/>
      <c r="I802" s="43"/>
      <c r="J802" s="43"/>
      <c r="K802" s="43"/>
      <c r="L802" s="47"/>
      <c r="M802" s="220"/>
      <c r="N802" s="221"/>
      <c r="O802" s="87"/>
      <c r="P802" s="87"/>
      <c r="Q802" s="87"/>
      <c r="R802" s="87"/>
      <c r="S802" s="87"/>
      <c r="T802" s="88"/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U802" s="19" t="s">
        <v>106</v>
      </c>
    </row>
    <row r="803" s="2" customFormat="1">
      <c r="A803" s="41"/>
      <c r="B803" s="42"/>
      <c r="C803" s="43"/>
      <c r="D803" s="224" t="s">
        <v>185</v>
      </c>
      <c r="E803" s="43"/>
      <c r="F803" s="256" t="s">
        <v>172</v>
      </c>
      <c r="G803" s="43"/>
      <c r="H803" s="257">
        <v>0</v>
      </c>
      <c r="I803" s="43"/>
      <c r="J803" s="43"/>
      <c r="K803" s="43"/>
      <c r="L803" s="47"/>
      <c r="M803" s="220"/>
      <c r="N803" s="221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U803" s="19" t="s">
        <v>106</v>
      </c>
    </row>
    <row r="804" s="2" customFormat="1">
      <c r="A804" s="41"/>
      <c r="B804" s="42"/>
      <c r="C804" s="43"/>
      <c r="D804" s="224" t="s">
        <v>185</v>
      </c>
      <c r="E804" s="43"/>
      <c r="F804" s="256" t="s">
        <v>204</v>
      </c>
      <c r="G804" s="43"/>
      <c r="H804" s="257">
        <v>0</v>
      </c>
      <c r="I804" s="43"/>
      <c r="J804" s="43"/>
      <c r="K804" s="43"/>
      <c r="L804" s="47"/>
      <c r="M804" s="220"/>
      <c r="N804" s="221"/>
      <c r="O804" s="87"/>
      <c r="P804" s="87"/>
      <c r="Q804" s="87"/>
      <c r="R804" s="87"/>
      <c r="S804" s="87"/>
      <c r="T804" s="88"/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U804" s="19" t="s">
        <v>106</v>
      </c>
    </row>
    <row r="805" s="2" customFormat="1">
      <c r="A805" s="41"/>
      <c r="B805" s="42"/>
      <c r="C805" s="43"/>
      <c r="D805" s="224" t="s">
        <v>185</v>
      </c>
      <c r="E805" s="43"/>
      <c r="F805" s="256" t="s">
        <v>205</v>
      </c>
      <c r="G805" s="43"/>
      <c r="H805" s="257">
        <v>23.149999999999999</v>
      </c>
      <c r="I805" s="43"/>
      <c r="J805" s="43"/>
      <c r="K805" s="43"/>
      <c r="L805" s="47"/>
      <c r="M805" s="220"/>
      <c r="N805" s="221"/>
      <c r="O805" s="87"/>
      <c r="P805" s="87"/>
      <c r="Q805" s="87"/>
      <c r="R805" s="87"/>
      <c r="S805" s="87"/>
      <c r="T805" s="88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U805" s="19" t="s">
        <v>106</v>
      </c>
    </row>
    <row r="806" s="2" customFormat="1">
      <c r="A806" s="41"/>
      <c r="B806" s="42"/>
      <c r="C806" s="43"/>
      <c r="D806" s="224" t="s">
        <v>185</v>
      </c>
      <c r="E806" s="43"/>
      <c r="F806" s="256" t="s">
        <v>175</v>
      </c>
      <c r="G806" s="43"/>
      <c r="H806" s="257">
        <v>23.149999999999999</v>
      </c>
      <c r="I806" s="43"/>
      <c r="J806" s="43"/>
      <c r="K806" s="43"/>
      <c r="L806" s="47"/>
      <c r="M806" s="220"/>
      <c r="N806" s="221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U806" s="19" t="s">
        <v>106</v>
      </c>
    </row>
    <row r="807" s="2" customFormat="1">
      <c r="A807" s="41"/>
      <c r="B807" s="42"/>
      <c r="C807" s="43"/>
      <c r="D807" s="224" t="s">
        <v>185</v>
      </c>
      <c r="E807" s="43"/>
      <c r="F807" s="255" t="s">
        <v>192</v>
      </c>
      <c r="G807" s="43"/>
      <c r="H807" s="43"/>
      <c r="I807" s="43"/>
      <c r="J807" s="43"/>
      <c r="K807" s="43"/>
      <c r="L807" s="47"/>
      <c r="M807" s="220"/>
      <c r="N807" s="221"/>
      <c r="O807" s="87"/>
      <c r="P807" s="87"/>
      <c r="Q807" s="87"/>
      <c r="R807" s="87"/>
      <c r="S807" s="87"/>
      <c r="T807" s="88"/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U807" s="19" t="s">
        <v>106</v>
      </c>
    </row>
    <row r="808" s="2" customFormat="1">
      <c r="A808" s="41"/>
      <c r="B808" s="42"/>
      <c r="C808" s="43"/>
      <c r="D808" s="224" t="s">
        <v>185</v>
      </c>
      <c r="E808" s="43"/>
      <c r="F808" s="256" t="s">
        <v>172</v>
      </c>
      <c r="G808" s="43"/>
      <c r="H808" s="257">
        <v>0</v>
      </c>
      <c r="I808" s="43"/>
      <c r="J808" s="43"/>
      <c r="K808" s="43"/>
      <c r="L808" s="47"/>
      <c r="M808" s="220"/>
      <c r="N808" s="221"/>
      <c r="O808" s="87"/>
      <c r="P808" s="87"/>
      <c r="Q808" s="87"/>
      <c r="R808" s="87"/>
      <c r="S808" s="87"/>
      <c r="T808" s="88"/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U808" s="19" t="s">
        <v>106</v>
      </c>
    </row>
    <row r="809" s="2" customFormat="1">
      <c r="A809" s="41"/>
      <c r="B809" s="42"/>
      <c r="C809" s="43"/>
      <c r="D809" s="224" t="s">
        <v>185</v>
      </c>
      <c r="E809" s="43"/>
      <c r="F809" s="256" t="s">
        <v>193</v>
      </c>
      <c r="G809" s="43"/>
      <c r="H809" s="257">
        <v>0</v>
      </c>
      <c r="I809" s="43"/>
      <c r="J809" s="43"/>
      <c r="K809" s="43"/>
      <c r="L809" s="47"/>
      <c r="M809" s="220"/>
      <c r="N809" s="221"/>
      <c r="O809" s="87"/>
      <c r="P809" s="87"/>
      <c r="Q809" s="87"/>
      <c r="R809" s="87"/>
      <c r="S809" s="87"/>
      <c r="T809" s="88"/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U809" s="19" t="s">
        <v>106</v>
      </c>
    </row>
    <row r="810" s="2" customFormat="1">
      <c r="A810" s="41"/>
      <c r="B810" s="42"/>
      <c r="C810" s="43"/>
      <c r="D810" s="224" t="s">
        <v>185</v>
      </c>
      <c r="E810" s="43"/>
      <c r="F810" s="256" t="s">
        <v>194</v>
      </c>
      <c r="G810" s="43"/>
      <c r="H810" s="257">
        <v>21.629999999999999</v>
      </c>
      <c r="I810" s="43"/>
      <c r="J810" s="43"/>
      <c r="K810" s="43"/>
      <c r="L810" s="47"/>
      <c r="M810" s="220"/>
      <c r="N810" s="221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U810" s="19" t="s">
        <v>106</v>
      </c>
    </row>
    <row r="811" s="2" customFormat="1">
      <c r="A811" s="41"/>
      <c r="B811" s="42"/>
      <c r="C811" s="43"/>
      <c r="D811" s="224" t="s">
        <v>185</v>
      </c>
      <c r="E811" s="43"/>
      <c r="F811" s="256" t="s">
        <v>175</v>
      </c>
      <c r="G811" s="43"/>
      <c r="H811" s="257">
        <v>21.629999999999999</v>
      </c>
      <c r="I811" s="43"/>
      <c r="J811" s="43"/>
      <c r="K811" s="43"/>
      <c r="L811" s="47"/>
      <c r="M811" s="220"/>
      <c r="N811" s="221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U811" s="19" t="s">
        <v>106</v>
      </c>
    </row>
    <row r="812" s="2" customFormat="1" ht="66.75" customHeight="1">
      <c r="A812" s="41"/>
      <c r="B812" s="42"/>
      <c r="C812" s="204" t="s">
        <v>617</v>
      </c>
      <c r="D812" s="204" t="s">
        <v>163</v>
      </c>
      <c r="E812" s="205" t="s">
        <v>618</v>
      </c>
      <c r="F812" s="206" t="s">
        <v>619</v>
      </c>
      <c r="G812" s="207" t="s">
        <v>105</v>
      </c>
      <c r="H812" s="208">
        <v>14</v>
      </c>
      <c r="I812" s="209"/>
      <c r="J812" s="210">
        <f>ROUND(I812*H812,2)</f>
        <v>0</v>
      </c>
      <c r="K812" s="206" t="s">
        <v>166</v>
      </c>
      <c r="L812" s="47"/>
      <c r="M812" s="211" t="s">
        <v>21</v>
      </c>
      <c r="N812" s="212" t="s">
        <v>47</v>
      </c>
      <c r="O812" s="87"/>
      <c r="P812" s="213">
        <f>O812*H812</f>
        <v>0</v>
      </c>
      <c r="Q812" s="213">
        <v>0</v>
      </c>
      <c r="R812" s="213">
        <f>Q812*H812</f>
        <v>0</v>
      </c>
      <c r="S812" s="213">
        <v>0</v>
      </c>
      <c r="T812" s="214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15" t="s">
        <v>278</v>
      </c>
      <c r="AT812" s="215" t="s">
        <v>163</v>
      </c>
      <c r="AU812" s="215" t="s">
        <v>106</v>
      </c>
      <c r="AY812" s="19" t="s">
        <v>161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9" t="s">
        <v>106</v>
      </c>
      <c r="BK812" s="216">
        <f>ROUND(I812*H812,2)</f>
        <v>0</v>
      </c>
      <c r="BL812" s="19" t="s">
        <v>278</v>
      </c>
      <c r="BM812" s="215" t="s">
        <v>620</v>
      </c>
    </row>
    <row r="813" s="2" customFormat="1">
      <c r="A813" s="41"/>
      <c r="B813" s="42"/>
      <c r="C813" s="43"/>
      <c r="D813" s="217" t="s">
        <v>169</v>
      </c>
      <c r="E813" s="43"/>
      <c r="F813" s="218" t="s">
        <v>621</v>
      </c>
      <c r="G813" s="43"/>
      <c r="H813" s="43"/>
      <c r="I813" s="219"/>
      <c r="J813" s="43"/>
      <c r="K813" s="43"/>
      <c r="L813" s="47"/>
      <c r="M813" s="220"/>
      <c r="N813" s="221"/>
      <c r="O813" s="87"/>
      <c r="P813" s="87"/>
      <c r="Q813" s="87"/>
      <c r="R813" s="87"/>
      <c r="S813" s="87"/>
      <c r="T813" s="88"/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T813" s="19" t="s">
        <v>169</v>
      </c>
      <c r="AU813" s="19" t="s">
        <v>106</v>
      </c>
    </row>
    <row r="814" s="2" customFormat="1" ht="16.5" customHeight="1">
      <c r="A814" s="41"/>
      <c r="B814" s="42"/>
      <c r="C814" s="258" t="s">
        <v>622</v>
      </c>
      <c r="D814" s="258" t="s">
        <v>206</v>
      </c>
      <c r="E814" s="259" t="s">
        <v>623</v>
      </c>
      <c r="F814" s="260" t="s">
        <v>624</v>
      </c>
      <c r="G814" s="261" t="s">
        <v>105</v>
      </c>
      <c r="H814" s="262">
        <v>6</v>
      </c>
      <c r="I814" s="263"/>
      <c r="J814" s="264">
        <f>ROUND(I814*H814,2)</f>
        <v>0</v>
      </c>
      <c r="K814" s="260" t="s">
        <v>166</v>
      </c>
      <c r="L814" s="265"/>
      <c r="M814" s="266" t="s">
        <v>21</v>
      </c>
      <c r="N814" s="267" t="s">
        <v>47</v>
      </c>
      <c r="O814" s="87"/>
      <c r="P814" s="213">
        <f>O814*H814</f>
        <v>0</v>
      </c>
      <c r="Q814" s="213">
        <v>0.00020000000000000001</v>
      </c>
      <c r="R814" s="213">
        <f>Q814*H814</f>
        <v>0.0012000000000000001</v>
      </c>
      <c r="S814" s="213">
        <v>0</v>
      </c>
      <c r="T814" s="214">
        <f>S814*H814</f>
        <v>0</v>
      </c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R814" s="215" t="s">
        <v>383</v>
      </c>
      <c r="AT814" s="215" t="s">
        <v>206</v>
      </c>
      <c r="AU814" s="215" t="s">
        <v>106</v>
      </c>
      <c r="AY814" s="19" t="s">
        <v>161</v>
      </c>
      <c r="BE814" s="216">
        <f>IF(N814="základní",J814,0)</f>
        <v>0</v>
      </c>
      <c r="BF814" s="216">
        <f>IF(N814="snížená",J814,0)</f>
        <v>0</v>
      </c>
      <c r="BG814" s="216">
        <f>IF(N814="zákl. přenesená",J814,0)</f>
        <v>0</v>
      </c>
      <c r="BH814" s="216">
        <f>IF(N814="sníž. přenesená",J814,0)</f>
        <v>0</v>
      </c>
      <c r="BI814" s="216">
        <f>IF(N814="nulová",J814,0)</f>
        <v>0</v>
      </c>
      <c r="BJ814" s="19" t="s">
        <v>106</v>
      </c>
      <c r="BK814" s="216">
        <f>ROUND(I814*H814,2)</f>
        <v>0</v>
      </c>
      <c r="BL814" s="19" t="s">
        <v>278</v>
      </c>
      <c r="BM814" s="215" t="s">
        <v>625</v>
      </c>
    </row>
    <row r="815" s="14" customFormat="1">
      <c r="A815" s="14"/>
      <c r="B815" s="233"/>
      <c r="C815" s="234"/>
      <c r="D815" s="224" t="s">
        <v>171</v>
      </c>
      <c r="E815" s="235" t="s">
        <v>21</v>
      </c>
      <c r="F815" s="236" t="s">
        <v>626</v>
      </c>
      <c r="G815" s="234"/>
      <c r="H815" s="237">
        <v>6</v>
      </c>
      <c r="I815" s="238"/>
      <c r="J815" s="234"/>
      <c r="K815" s="234"/>
      <c r="L815" s="239"/>
      <c r="M815" s="240"/>
      <c r="N815" s="241"/>
      <c r="O815" s="241"/>
      <c r="P815" s="241"/>
      <c r="Q815" s="241"/>
      <c r="R815" s="241"/>
      <c r="S815" s="241"/>
      <c r="T815" s="24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3" t="s">
        <v>171</v>
      </c>
      <c r="AU815" s="243" t="s">
        <v>106</v>
      </c>
      <c r="AV815" s="14" t="s">
        <v>106</v>
      </c>
      <c r="AW815" s="14" t="s">
        <v>36</v>
      </c>
      <c r="AX815" s="14" t="s">
        <v>83</v>
      </c>
      <c r="AY815" s="243" t="s">
        <v>161</v>
      </c>
    </row>
    <row r="816" s="2" customFormat="1" ht="16.5" customHeight="1">
      <c r="A816" s="41"/>
      <c r="B816" s="42"/>
      <c r="C816" s="258" t="s">
        <v>627</v>
      </c>
      <c r="D816" s="258" t="s">
        <v>206</v>
      </c>
      <c r="E816" s="259" t="s">
        <v>628</v>
      </c>
      <c r="F816" s="260" t="s">
        <v>629</v>
      </c>
      <c r="G816" s="261" t="s">
        <v>105</v>
      </c>
      <c r="H816" s="262">
        <v>8</v>
      </c>
      <c r="I816" s="263"/>
      <c r="J816" s="264">
        <f>ROUND(I816*H816,2)</f>
        <v>0</v>
      </c>
      <c r="K816" s="260" t="s">
        <v>166</v>
      </c>
      <c r="L816" s="265"/>
      <c r="M816" s="266" t="s">
        <v>21</v>
      </c>
      <c r="N816" s="267" t="s">
        <v>47</v>
      </c>
      <c r="O816" s="87"/>
      <c r="P816" s="213">
        <f>O816*H816</f>
        <v>0</v>
      </c>
      <c r="Q816" s="213">
        <v>0.00020000000000000001</v>
      </c>
      <c r="R816" s="213">
        <f>Q816*H816</f>
        <v>0.0016000000000000001</v>
      </c>
      <c r="S816" s="213">
        <v>0</v>
      </c>
      <c r="T816" s="214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15" t="s">
        <v>568</v>
      </c>
      <c r="AT816" s="215" t="s">
        <v>206</v>
      </c>
      <c r="AU816" s="215" t="s">
        <v>106</v>
      </c>
      <c r="AY816" s="19" t="s">
        <v>161</v>
      </c>
      <c r="BE816" s="216">
        <f>IF(N816="základní",J816,0)</f>
        <v>0</v>
      </c>
      <c r="BF816" s="216">
        <f>IF(N816="snížená",J816,0)</f>
        <v>0</v>
      </c>
      <c r="BG816" s="216">
        <f>IF(N816="zákl. přenesená",J816,0)</f>
        <v>0</v>
      </c>
      <c r="BH816" s="216">
        <f>IF(N816="sníž. přenesená",J816,0)</f>
        <v>0</v>
      </c>
      <c r="BI816" s="216">
        <f>IF(N816="nulová",J816,0)</f>
        <v>0</v>
      </c>
      <c r="BJ816" s="19" t="s">
        <v>106</v>
      </c>
      <c r="BK816" s="216">
        <f>ROUND(I816*H816,2)</f>
        <v>0</v>
      </c>
      <c r="BL816" s="19" t="s">
        <v>568</v>
      </c>
      <c r="BM816" s="215" t="s">
        <v>630</v>
      </c>
    </row>
    <row r="817" s="14" customFormat="1">
      <c r="A817" s="14"/>
      <c r="B817" s="233"/>
      <c r="C817" s="234"/>
      <c r="D817" s="224" t="s">
        <v>171</v>
      </c>
      <c r="E817" s="235" t="s">
        <v>21</v>
      </c>
      <c r="F817" s="236" t="s">
        <v>631</v>
      </c>
      <c r="G817" s="234"/>
      <c r="H817" s="237">
        <v>8</v>
      </c>
      <c r="I817" s="238"/>
      <c r="J817" s="234"/>
      <c r="K817" s="234"/>
      <c r="L817" s="239"/>
      <c r="M817" s="240"/>
      <c r="N817" s="241"/>
      <c r="O817" s="241"/>
      <c r="P817" s="241"/>
      <c r="Q817" s="241"/>
      <c r="R817" s="241"/>
      <c r="S817" s="241"/>
      <c r="T817" s="242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3" t="s">
        <v>171</v>
      </c>
      <c r="AU817" s="243" t="s">
        <v>106</v>
      </c>
      <c r="AV817" s="14" t="s">
        <v>106</v>
      </c>
      <c r="AW817" s="14" t="s">
        <v>36</v>
      </c>
      <c r="AX817" s="14" t="s">
        <v>83</v>
      </c>
      <c r="AY817" s="243" t="s">
        <v>161</v>
      </c>
    </row>
    <row r="818" s="2" customFormat="1" ht="55.5" customHeight="1">
      <c r="A818" s="41"/>
      <c r="B818" s="42"/>
      <c r="C818" s="204" t="s">
        <v>632</v>
      </c>
      <c r="D818" s="204" t="s">
        <v>163</v>
      </c>
      <c r="E818" s="205" t="s">
        <v>633</v>
      </c>
      <c r="F818" s="206" t="s">
        <v>634</v>
      </c>
      <c r="G818" s="207" t="s">
        <v>105</v>
      </c>
      <c r="H818" s="208">
        <v>4</v>
      </c>
      <c r="I818" s="209"/>
      <c r="J818" s="210">
        <f>ROUND(I818*H818,2)</f>
        <v>0</v>
      </c>
      <c r="K818" s="206" t="s">
        <v>166</v>
      </c>
      <c r="L818" s="47"/>
      <c r="M818" s="211" t="s">
        <v>21</v>
      </c>
      <c r="N818" s="212" t="s">
        <v>47</v>
      </c>
      <c r="O818" s="87"/>
      <c r="P818" s="213">
        <f>O818*H818</f>
        <v>0</v>
      </c>
      <c r="Q818" s="213">
        <v>0.0074999999999999997</v>
      </c>
      <c r="R818" s="213">
        <f>Q818*H818</f>
        <v>0.029999999999999999</v>
      </c>
      <c r="S818" s="213">
        <v>0</v>
      </c>
      <c r="T818" s="214">
        <f>S818*H818</f>
        <v>0</v>
      </c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R818" s="215" t="s">
        <v>278</v>
      </c>
      <c r="AT818" s="215" t="s">
        <v>163</v>
      </c>
      <c r="AU818" s="215" t="s">
        <v>106</v>
      </c>
      <c r="AY818" s="19" t="s">
        <v>161</v>
      </c>
      <c r="BE818" s="216">
        <f>IF(N818="základní",J818,0)</f>
        <v>0</v>
      </c>
      <c r="BF818" s="216">
        <f>IF(N818="snížená",J818,0)</f>
        <v>0</v>
      </c>
      <c r="BG818" s="216">
        <f>IF(N818="zákl. přenesená",J818,0)</f>
        <v>0</v>
      </c>
      <c r="BH818" s="216">
        <f>IF(N818="sníž. přenesená",J818,0)</f>
        <v>0</v>
      </c>
      <c r="BI818" s="216">
        <f>IF(N818="nulová",J818,0)</f>
        <v>0</v>
      </c>
      <c r="BJ818" s="19" t="s">
        <v>106</v>
      </c>
      <c r="BK818" s="216">
        <f>ROUND(I818*H818,2)</f>
        <v>0</v>
      </c>
      <c r="BL818" s="19" t="s">
        <v>278</v>
      </c>
      <c r="BM818" s="215" t="s">
        <v>635</v>
      </c>
    </row>
    <row r="819" s="2" customFormat="1">
      <c r="A819" s="41"/>
      <c r="B819" s="42"/>
      <c r="C819" s="43"/>
      <c r="D819" s="217" t="s">
        <v>169</v>
      </c>
      <c r="E819" s="43"/>
      <c r="F819" s="218" t="s">
        <v>636</v>
      </c>
      <c r="G819" s="43"/>
      <c r="H819" s="43"/>
      <c r="I819" s="219"/>
      <c r="J819" s="43"/>
      <c r="K819" s="43"/>
      <c r="L819" s="47"/>
      <c r="M819" s="220"/>
      <c r="N819" s="221"/>
      <c r="O819" s="87"/>
      <c r="P819" s="87"/>
      <c r="Q819" s="87"/>
      <c r="R819" s="87"/>
      <c r="S819" s="87"/>
      <c r="T819" s="88"/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T819" s="19" t="s">
        <v>169</v>
      </c>
      <c r="AU819" s="19" t="s">
        <v>106</v>
      </c>
    </row>
    <row r="820" s="2" customFormat="1" ht="24.15" customHeight="1">
      <c r="A820" s="41"/>
      <c r="B820" s="42"/>
      <c r="C820" s="258" t="s">
        <v>637</v>
      </c>
      <c r="D820" s="258" t="s">
        <v>206</v>
      </c>
      <c r="E820" s="259" t="s">
        <v>638</v>
      </c>
      <c r="F820" s="260" t="s">
        <v>639</v>
      </c>
      <c r="G820" s="261" t="s">
        <v>105</v>
      </c>
      <c r="H820" s="262">
        <v>2</v>
      </c>
      <c r="I820" s="263"/>
      <c r="J820" s="264">
        <f>ROUND(I820*H820,2)</f>
        <v>0</v>
      </c>
      <c r="K820" s="260" t="s">
        <v>166</v>
      </c>
      <c r="L820" s="265"/>
      <c r="M820" s="266" t="s">
        <v>21</v>
      </c>
      <c r="N820" s="267" t="s">
        <v>47</v>
      </c>
      <c r="O820" s="87"/>
      <c r="P820" s="213">
        <f>O820*H820</f>
        <v>0</v>
      </c>
      <c r="Q820" s="213">
        <v>0.00014999999999999999</v>
      </c>
      <c r="R820" s="213">
        <f>Q820*H820</f>
        <v>0.00029999999999999997</v>
      </c>
      <c r="S820" s="213">
        <v>0</v>
      </c>
      <c r="T820" s="214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15" t="s">
        <v>383</v>
      </c>
      <c r="AT820" s="215" t="s">
        <v>206</v>
      </c>
      <c r="AU820" s="215" t="s">
        <v>106</v>
      </c>
      <c r="AY820" s="19" t="s">
        <v>161</v>
      </c>
      <c r="BE820" s="216">
        <f>IF(N820="základní",J820,0)</f>
        <v>0</v>
      </c>
      <c r="BF820" s="216">
        <f>IF(N820="snížená",J820,0)</f>
        <v>0</v>
      </c>
      <c r="BG820" s="216">
        <f>IF(N820="zákl. přenesená",J820,0)</f>
        <v>0</v>
      </c>
      <c r="BH820" s="216">
        <f>IF(N820="sníž. přenesená",J820,0)</f>
        <v>0</v>
      </c>
      <c r="BI820" s="216">
        <f>IF(N820="nulová",J820,0)</f>
        <v>0</v>
      </c>
      <c r="BJ820" s="19" t="s">
        <v>106</v>
      </c>
      <c r="BK820" s="216">
        <f>ROUND(I820*H820,2)</f>
        <v>0</v>
      </c>
      <c r="BL820" s="19" t="s">
        <v>278</v>
      </c>
      <c r="BM820" s="215" t="s">
        <v>640</v>
      </c>
    </row>
    <row r="821" s="14" customFormat="1">
      <c r="A821" s="14"/>
      <c r="B821" s="233"/>
      <c r="C821" s="234"/>
      <c r="D821" s="224" t="s">
        <v>171</v>
      </c>
      <c r="E821" s="235" t="s">
        <v>21</v>
      </c>
      <c r="F821" s="236" t="s">
        <v>103</v>
      </c>
      <c r="G821" s="234"/>
      <c r="H821" s="237">
        <v>2</v>
      </c>
      <c r="I821" s="238"/>
      <c r="J821" s="234"/>
      <c r="K821" s="234"/>
      <c r="L821" s="239"/>
      <c r="M821" s="240"/>
      <c r="N821" s="241"/>
      <c r="O821" s="241"/>
      <c r="P821" s="241"/>
      <c r="Q821" s="241"/>
      <c r="R821" s="241"/>
      <c r="S821" s="241"/>
      <c r="T821" s="242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3" t="s">
        <v>171</v>
      </c>
      <c r="AU821" s="243" t="s">
        <v>106</v>
      </c>
      <c r="AV821" s="14" t="s">
        <v>106</v>
      </c>
      <c r="AW821" s="14" t="s">
        <v>36</v>
      </c>
      <c r="AX821" s="14" t="s">
        <v>83</v>
      </c>
      <c r="AY821" s="243" t="s">
        <v>161</v>
      </c>
    </row>
    <row r="822" s="2" customFormat="1">
      <c r="A822" s="41"/>
      <c r="B822" s="42"/>
      <c r="C822" s="43"/>
      <c r="D822" s="224" t="s">
        <v>185</v>
      </c>
      <c r="E822" s="43"/>
      <c r="F822" s="255" t="s">
        <v>641</v>
      </c>
      <c r="G822" s="43"/>
      <c r="H822" s="43"/>
      <c r="I822" s="43"/>
      <c r="J822" s="43"/>
      <c r="K822" s="43"/>
      <c r="L822" s="47"/>
      <c r="M822" s="220"/>
      <c r="N822" s="221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U822" s="19" t="s">
        <v>106</v>
      </c>
    </row>
    <row r="823" s="2" customFormat="1">
      <c r="A823" s="41"/>
      <c r="B823" s="42"/>
      <c r="C823" s="43"/>
      <c r="D823" s="224" t="s">
        <v>185</v>
      </c>
      <c r="E823" s="43"/>
      <c r="F823" s="256" t="s">
        <v>172</v>
      </c>
      <c r="G823" s="43"/>
      <c r="H823" s="257">
        <v>0</v>
      </c>
      <c r="I823" s="43"/>
      <c r="J823" s="43"/>
      <c r="K823" s="43"/>
      <c r="L823" s="47"/>
      <c r="M823" s="220"/>
      <c r="N823" s="221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U823" s="19" t="s">
        <v>106</v>
      </c>
    </row>
    <row r="824" s="2" customFormat="1">
      <c r="A824" s="41"/>
      <c r="B824" s="42"/>
      <c r="C824" s="43"/>
      <c r="D824" s="224" t="s">
        <v>185</v>
      </c>
      <c r="E824" s="43"/>
      <c r="F824" s="256" t="s">
        <v>187</v>
      </c>
      <c r="G824" s="43"/>
      <c r="H824" s="257">
        <v>0</v>
      </c>
      <c r="I824" s="43"/>
      <c r="J824" s="43"/>
      <c r="K824" s="43"/>
      <c r="L824" s="47"/>
      <c r="M824" s="220"/>
      <c r="N824" s="221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U824" s="19" t="s">
        <v>106</v>
      </c>
    </row>
    <row r="825" s="2" customFormat="1">
      <c r="A825" s="41"/>
      <c r="B825" s="42"/>
      <c r="C825" s="43"/>
      <c r="D825" s="224" t="s">
        <v>185</v>
      </c>
      <c r="E825" s="43"/>
      <c r="F825" s="256" t="s">
        <v>335</v>
      </c>
      <c r="G825" s="43"/>
      <c r="H825" s="257">
        <v>2</v>
      </c>
      <c r="I825" s="43"/>
      <c r="J825" s="43"/>
      <c r="K825" s="43"/>
      <c r="L825" s="47"/>
      <c r="M825" s="220"/>
      <c r="N825" s="221"/>
      <c r="O825" s="87"/>
      <c r="P825" s="87"/>
      <c r="Q825" s="87"/>
      <c r="R825" s="87"/>
      <c r="S825" s="87"/>
      <c r="T825" s="88"/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U825" s="19" t="s">
        <v>106</v>
      </c>
    </row>
    <row r="826" s="2" customFormat="1">
      <c r="A826" s="41"/>
      <c r="B826" s="42"/>
      <c r="C826" s="43"/>
      <c r="D826" s="224" t="s">
        <v>185</v>
      </c>
      <c r="E826" s="43"/>
      <c r="F826" s="256" t="s">
        <v>175</v>
      </c>
      <c r="G826" s="43"/>
      <c r="H826" s="257">
        <v>2</v>
      </c>
      <c r="I826" s="43"/>
      <c r="J826" s="43"/>
      <c r="K826" s="43"/>
      <c r="L826" s="47"/>
      <c r="M826" s="220"/>
      <c r="N826" s="221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U826" s="19" t="s">
        <v>106</v>
      </c>
    </row>
    <row r="827" s="2" customFormat="1" ht="24.15" customHeight="1">
      <c r="A827" s="41"/>
      <c r="B827" s="42"/>
      <c r="C827" s="258" t="s">
        <v>642</v>
      </c>
      <c r="D827" s="258" t="s">
        <v>206</v>
      </c>
      <c r="E827" s="259" t="s">
        <v>643</v>
      </c>
      <c r="F827" s="260" t="s">
        <v>644</v>
      </c>
      <c r="G827" s="261" t="s">
        <v>105</v>
      </c>
      <c r="H827" s="262">
        <v>2</v>
      </c>
      <c r="I827" s="263"/>
      <c r="J827" s="264">
        <f>ROUND(I827*H827,2)</f>
        <v>0</v>
      </c>
      <c r="K827" s="260" t="s">
        <v>166</v>
      </c>
      <c r="L827" s="265"/>
      <c r="M827" s="266" t="s">
        <v>21</v>
      </c>
      <c r="N827" s="267" t="s">
        <v>47</v>
      </c>
      <c r="O827" s="87"/>
      <c r="P827" s="213">
        <f>O827*H827</f>
        <v>0</v>
      </c>
      <c r="Q827" s="213">
        <v>0.00023000000000000001</v>
      </c>
      <c r="R827" s="213">
        <f>Q827*H827</f>
        <v>0.00046000000000000001</v>
      </c>
      <c r="S827" s="213">
        <v>0</v>
      </c>
      <c r="T827" s="214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15" t="s">
        <v>568</v>
      </c>
      <c r="AT827" s="215" t="s">
        <v>206</v>
      </c>
      <c r="AU827" s="215" t="s">
        <v>106</v>
      </c>
      <c r="AY827" s="19" t="s">
        <v>161</v>
      </c>
      <c r="BE827" s="216">
        <f>IF(N827="základní",J827,0)</f>
        <v>0</v>
      </c>
      <c r="BF827" s="216">
        <f>IF(N827="snížená",J827,0)</f>
        <v>0</v>
      </c>
      <c r="BG827" s="216">
        <f>IF(N827="zákl. přenesená",J827,0)</f>
        <v>0</v>
      </c>
      <c r="BH827" s="216">
        <f>IF(N827="sníž. přenesená",J827,0)</f>
        <v>0</v>
      </c>
      <c r="BI827" s="216">
        <f>IF(N827="nulová",J827,0)</f>
        <v>0</v>
      </c>
      <c r="BJ827" s="19" t="s">
        <v>106</v>
      </c>
      <c r="BK827" s="216">
        <f>ROUND(I827*H827,2)</f>
        <v>0</v>
      </c>
      <c r="BL827" s="19" t="s">
        <v>568</v>
      </c>
      <c r="BM827" s="215" t="s">
        <v>645</v>
      </c>
    </row>
    <row r="828" s="14" customFormat="1">
      <c r="A828" s="14"/>
      <c r="B828" s="233"/>
      <c r="C828" s="234"/>
      <c r="D828" s="224" t="s">
        <v>171</v>
      </c>
      <c r="E828" s="235" t="s">
        <v>21</v>
      </c>
      <c r="F828" s="236" t="s">
        <v>108</v>
      </c>
      <c r="G828" s="234"/>
      <c r="H828" s="237">
        <v>2</v>
      </c>
      <c r="I828" s="238"/>
      <c r="J828" s="234"/>
      <c r="K828" s="234"/>
      <c r="L828" s="239"/>
      <c r="M828" s="240"/>
      <c r="N828" s="241"/>
      <c r="O828" s="241"/>
      <c r="P828" s="241"/>
      <c r="Q828" s="241"/>
      <c r="R828" s="241"/>
      <c r="S828" s="241"/>
      <c r="T828" s="242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3" t="s">
        <v>171</v>
      </c>
      <c r="AU828" s="243" t="s">
        <v>106</v>
      </c>
      <c r="AV828" s="14" t="s">
        <v>106</v>
      </c>
      <c r="AW828" s="14" t="s">
        <v>36</v>
      </c>
      <c r="AX828" s="14" t="s">
        <v>83</v>
      </c>
      <c r="AY828" s="243" t="s">
        <v>161</v>
      </c>
    </row>
    <row r="829" s="2" customFormat="1">
      <c r="A829" s="41"/>
      <c r="B829" s="42"/>
      <c r="C829" s="43"/>
      <c r="D829" s="224" t="s">
        <v>185</v>
      </c>
      <c r="E829" s="43"/>
      <c r="F829" s="255" t="s">
        <v>334</v>
      </c>
      <c r="G829" s="43"/>
      <c r="H829" s="43"/>
      <c r="I829" s="43"/>
      <c r="J829" s="43"/>
      <c r="K829" s="43"/>
      <c r="L829" s="47"/>
      <c r="M829" s="220"/>
      <c r="N829" s="221"/>
      <c r="O829" s="87"/>
      <c r="P829" s="87"/>
      <c r="Q829" s="87"/>
      <c r="R829" s="87"/>
      <c r="S829" s="87"/>
      <c r="T829" s="88"/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U829" s="19" t="s">
        <v>106</v>
      </c>
    </row>
    <row r="830" s="2" customFormat="1">
      <c r="A830" s="41"/>
      <c r="B830" s="42"/>
      <c r="C830" s="43"/>
      <c r="D830" s="224" t="s">
        <v>185</v>
      </c>
      <c r="E830" s="43"/>
      <c r="F830" s="256" t="s">
        <v>172</v>
      </c>
      <c r="G830" s="43"/>
      <c r="H830" s="257">
        <v>0</v>
      </c>
      <c r="I830" s="43"/>
      <c r="J830" s="43"/>
      <c r="K830" s="43"/>
      <c r="L830" s="47"/>
      <c r="M830" s="220"/>
      <c r="N830" s="221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U830" s="19" t="s">
        <v>106</v>
      </c>
    </row>
    <row r="831" s="2" customFormat="1">
      <c r="A831" s="41"/>
      <c r="B831" s="42"/>
      <c r="C831" s="43"/>
      <c r="D831" s="224" t="s">
        <v>185</v>
      </c>
      <c r="E831" s="43"/>
      <c r="F831" s="256" t="s">
        <v>187</v>
      </c>
      <c r="G831" s="43"/>
      <c r="H831" s="257">
        <v>0</v>
      </c>
      <c r="I831" s="43"/>
      <c r="J831" s="43"/>
      <c r="K831" s="43"/>
      <c r="L831" s="47"/>
      <c r="M831" s="220"/>
      <c r="N831" s="221"/>
      <c r="O831" s="87"/>
      <c r="P831" s="87"/>
      <c r="Q831" s="87"/>
      <c r="R831" s="87"/>
      <c r="S831" s="87"/>
      <c r="T831" s="88"/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U831" s="19" t="s">
        <v>106</v>
      </c>
    </row>
    <row r="832" s="2" customFormat="1">
      <c r="A832" s="41"/>
      <c r="B832" s="42"/>
      <c r="C832" s="43"/>
      <c r="D832" s="224" t="s">
        <v>185</v>
      </c>
      <c r="E832" s="43"/>
      <c r="F832" s="256" t="s">
        <v>335</v>
      </c>
      <c r="G832" s="43"/>
      <c r="H832" s="257">
        <v>2</v>
      </c>
      <c r="I832" s="43"/>
      <c r="J832" s="43"/>
      <c r="K832" s="43"/>
      <c r="L832" s="47"/>
      <c r="M832" s="220"/>
      <c r="N832" s="221"/>
      <c r="O832" s="87"/>
      <c r="P832" s="87"/>
      <c r="Q832" s="87"/>
      <c r="R832" s="87"/>
      <c r="S832" s="87"/>
      <c r="T832" s="88"/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U832" s="19" t="s">
        <v>106</v>
      </c>
    </row>
    <row r="833" s="2" customFormat="1">
      <c r="A833" s="41"/>
      <c r="B833" s="42"/>
      <c r="C833" s="43"/>
      <c r="D833" s="224" t="s">
        <v>185</v>
      </c>
      <c r="E833" s="43"/>
      <c r="F833" s="256" t="s">
        <v>175</v>
      </c>
      <c r="G833" s="43"/>
      <c r="H833" s="257">
        <v>2</v>
      </c>
      <c r="I833" s="43"/>
      <c r="J833" s="43"/>
      <c r="K833" s="43"/>
      <c r="L833" s="47"/>
      <c r="M833" s="220"/>
      <c r="N833" s="221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U833" s="19" t="s">
        <v>106</v>
      </c>
    </row>
    <row r="834" s="2" customFormat="1" ht="37.8" customHeight="1">
      <c r="A834" s="41"/>
      <c r="B834" s="42"/>
      <c r="C834" s="204" t="s">
        <v>646</v>
      </c>
      <c r="D834" s="204" t="s">
        <v>163</v>
      </c>
      <c r="E834" s="205" t="s">
        <v>647</v>
      </c>
      <c r="F834" s="206" t="s">
        <v>648</v>
      </c>
      <c r="G834" s="207" t="s">
        <v>105</v>
      </c>
      <c r="H834" s="208">
        <v>2</v>
      </c>
      <c r="I834" s="209"/>
      <c r="J834" s="210">
        <f>ROUND(I834*H834,2)</f>
        <v>0</v>
      </c>
      <c r="K834" s="206" t="s">
        <v>166</v>
      </c>
      <c r="L834" s="47"/>
      <c r="M834" s="211" t="s">
        <v>21</v>
      </c>
      <c r="N834" s="212" t="s">
        <v>47</v>
      </c>
      <c r="O834" s="87"/>
      <c r="P834" s="213">
        <f>O834*H834</f>
        <v>0</v>
      </c>
      <c r="Q834" s="213">
        <v>6.9999999999999994E-05</v>
      </c>
      <c r="R834" s="213">
        <f>Q834*H834</f>
        <v>0.00013999999999999999</v>
      </c>
      <c r="S834" s="213">
        <v>0</v>
      </c>
      <c r="T834" s="214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15" t="s">
        <v>278</v>
      </c>
      <c r="AT834" s="215" t="s">
        <v>163</v>
      </c>
      <c r="AU834" s="215" t="s">
        <v>106</v>
      </c>
      <c r="AY834" s="19" t="s">
        <v>161</v>
      </c>
      <c r="BE834" s="216">
        <f>IF(N834="základní",J834,0)</f>
        <v>0</v>
      </c>
      <c r="BF834" s="216">
        <f>IF(N834="snížená",J834,0)</f>
        <v>0</v>
      </c>
      <c r="BG834" s="216">
        <f>IF(N834="zákl. přenesená",J834,0)</f>
        <v>0</v>
      </c>
      <c r="BH834" s="216">
        <f>IF(N834="sníž. přenesená",J834,0)</f>
        <v>0</v>
      </c>
      <c r="BI834" s="216">
        <f>IF(N834="nulová",J834,0)</f>
        <v>0</v>
      </c>
      <c r="BJ834" s="19" t="s">
        <v>106</v>
      </c>
      <c r="BK834" s="216">
        <f>ROUND(I834*H834,2)</f>
        <v>0</v>
      </c>
      <c r="BL834" s="19" t="s">
        <v>278</v>
      </c>
      <c r="BM834" s="215" t="s">
        <v>649</v>
      </c>
    </row>
    <row r="835" s="2" customFormat="1">
      <c r="A835" s="41"/>
      <c r="B835" s="42"/>
      <c r="C835" s="43"/>
      <c r="D835" s="217" t="s">
        <v>169</v>
      </c>
      <c r="E835" s="43"/>
      <c r="F835" s="218" t="s">
        <v>650</v>
      </c>
      <c r="G835" s="43"/>
      <c r="H835" s="43"/>
      <c r="I835" s="219"/>
      <c r="J835" s="43"/>
      <c r="K835" s="43"/>
      <c r="L835" s="47"/>
      <c r="M835" s="220"/>
      <c r="N835" s="221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19" t="s">
        <v>169</v>
      </c>
      <c r="AU835" s="19" t="s">
        <v>106</v>
      </c>
    </row>
    <row r="836" s="14" customFormat="1">
      <c r="A836" s="14"/>
      <c r="B836" s="233"/>
      <c r="C836" s="234"/>
      <c r="D836" s="224" t="s">
        <v>171</v>
      </c>
      <c r="E836" s="235" t="s">
        <v>21</v>
      </c>
      <c r="F836" s="236" t="s">
        <v>108</v>
      </c>
      <c r="G836" s="234"/>
      <c r="H836" s="237">
        <v>2</v>
      </c>
      <c r="I836" s="238"/>
      <c r="J836" s="234"/>
      <c r="K836" s="234"/>
      <c r="L836" s="239"/>
      <c r="M836" s="240"/>
      <c r="N836" s="241"/>
      <c r="O836" s="241"/>
      <c r="P836" s="241"/>
      <c r="Q836" s="241"/>
      <c r="R836" s="241"/>
      <c r="S836" s="241"/>
      <c r="T836" s="242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3" t="s">
        <v>171</v>
      </c>
      <c r="AU836" s="243" t="s">
        <v>106</v>
      </c>
      <c r="AV836" s="14" t="s">
        <v>106</v>
      </c>
      <c r="AW836" s="14" t="s">
        <v>36</v>
      </c>
      <c r="AX836" s="14" t="s">
        <v>83</v>
      </c>
      <c r="AY836" s="243" t="s">
        <v>161</v>
      </c>
    </row>
    <row r="837" s="2" customFormat="1">
      <c r="A837" s="41"/>
      <c r="B837" s="42"/>
      <c r="C837" s="43"/>
      <c r="D837" s="224" t="s">
        <v>185</v>
      </c>
      <c r="E837" s="43"/>
      <c r="F837" s="255" t="s">
        <v>334</v>
      </c>
      <c r="G837" s="43"/>
      <c r="H837" s="43"/>
      <c r="I837" s="43"/>
      <c r="J837" s="43"/>
      <c r="K837" s="43"/>
      <c r="L837" s="47"/>
      <c r="M837" s="220"/>
      <c r="N837" s="221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U837" s="19" t="s">
        <v>106</v>
      </c>
    </row>
    <row r="838" s="2" customFormat="1">
      <c r="A838" s="41"/>
      <c r="B838" s="42"/>
      <c r="C838" s="43"/>
      <c r="D838" s="224" t="s">
        <v>185</v>
      </c>
      <c r="E838" s="43"/>
      <c r="F838" s="256" t="s">
        <v>172</v>
      </c>
      <c r="G838" s="43"/>
      <c r="H838" s="257">
        <v>0</v>
      </c>
      <c r="I838" s="43"/>
      <c r="J838" s="43"/>
      <c r="K838" s="43"/>
      <c r="L838" s="47"/>
      <c r="M838" s="220"/>
      <c r="N838" s="221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U838" s="19" t="s">
        <v>106</v>
      </c>
    </row>
    <row r="839" s="2" customFormat="1">
      <c r="A839" s="41"/>
      <c r="B839" s="42"/>
      <c r="C839" s="43"/>
      <c r="D839" s="224" t="s">
        <v>185</v>
      </c>
      <c r="E839" s="43"/>
      <c r="F839" s="256" t="s">
        <v>187</v>
      </c>
      <c r="G839" s="43"/>
      <c r="H839" s="257">
        <v>0</v>
      </c>
      <c r="I839" s="43"/>
      <c r="J839" s="43"/>
      <c r="K839" s="43"/>
      <c r="L839" s="47"/>
      <c r="M839" s="220"/>
      <c r="N839" s="221"/>
      <c r="O839" s="87"/>
      <c r="P839" s="87"/>
      <c r="Q839" s="87"/>
      <c r="R839" s="87"/>
      <c r="S839" s="87"/>
      <c r="T839" s="88"/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U839" s="19" t="s">
        <v>106</v>
      </c>
    </row>
    <row r="840" s="2" customFormat="1">
      <c r="A840" s="41"/>
      <c r="B840" s="42"/>
      <c r="C840" s="43"/>
      <c r="D840" s="224" t="s">
        <v>185</v>
      </c>
      <c r="E840" s="43"/>
      <c r="F840" s="256" t="s">
        <v>335</v>
      </c>
      <c r="G840" s="43"/>
      <c r="H840" s="257">
        <v>2</v>
      </c>
      <c r="I840" s="43"/>
      <c r="J840" s="43"/>
      <c r="K840" s="43"/>
      <c r="L840" s="47"/>
      <c r="M840" s="220"/>
      <c r="N840" s="221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U840" s="19" t="s">
        <v>106</v>
      </c>
    </row>
    <row r="841" s="2" customFormat="1">
      <c r="A841" s="41"/>
      <c r="B841" s="42"/>
      <c r="C841" s="43"/>
      <c r="D841" s="224" t="s">
        <v>185</v>
      </c>
      <c r="E841" s="43"/>
      <c r="F841" s="256" t="s">
        <v>175</v>
      </c>
      <c r="G841" s="43"/>
      <c r="H841" s="257">
        <v>2</v>
      </c>
      <c r="I841" s="43"/>
      <c r="J841" s="43"/>
      <c r="K841" s="43"/>
      <c r="L841" s="47"/>
      <c r="M841" s="220"/>
      <c r="N841" s="221"/>
      <c r="O841" s="87"/>
      <c r="P841" s="87"/>
      <c r="Q841" s="87"/>
      <c r="R841" s="87"/>
      <c r="S841" s="87"/>
      <c r="T841" s="88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U841" s="19" t="s">
        <v>106</v>
      </c>
    </row>
    <row r="842" s="2" customFormat="1" ht="24.15" customHeight="1">
      <c r="A842" s="41"/>
      <c r="B842" s="42"/>
      <c r="C842" s="258" t="s">
        <v>651</v>
      </c>
      <c r="D842" s="258" t="s">
        <v>206</v>
      </c>
      <c r="E842" s="259" t="s">
        <v>652</v>
      </c>
      <c r="F842" s="260" t="s">
        <v>653</v>
      </c>
      <c r="G842" s="261" t="s">
        <v>105</v>
      </c>
      <c r="H842" s="262">
        <v>2</v>
      </c>
      <c r="I842" s="263"/>
      <c r="J842" s="264">
        <f>ROUND(I842*H842,2)</f>
        <v>0</v>
      </c>
      <c r="K842" s="260" t="s">
        <v>166</v>
      </c>
      <c r="L842" s="265"/>
      <c r="M842" s="266" t="s">
        <v>21</v>
      </c>
      <c r="N842" s="267" t="s">
        <v>47</v>
      </c>
      <c r="O842" s="87"/>
      <c r="P842" s="213">
        <f>O842*H842</f>
        <v>0</v>
      </c>
      <c r="Q842" s="213">
        <v>0.0025000000000000001</v>
      </c>
      <c r="R842" s="213">
        <f>Q842*H842</f>
        <v>0.0050000000000000001</v>
      </c>
      <c r="S842" s="213">
        <v>0</v>
      </c>
      <c r="T842" s="214">
        <f>S842*H842</f>
        <v>0</v>
      </c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R842" s="215" t="s">
        <v>383</v>
      </c>
      <c r="AT842" s="215" t="s">
        <v>206</v>
      </c>
      <c r="AU842" s="215" t="s">
        <v>106</v>
      </c>
      <c r="AY842" s="19" t="s">
        <v>161</v>
      </c>
      <c r="BE842" s="216">
        <f>IF(N842="základní",J842,0)</f>
        <v>0</v>
      </c>
      <c r="BF842" s="216">
        <f>IF(N842="snížená",J842,0)</f>
        <v>0</v>
      </c>
      <c r="BG842" s="216">
        <f>IF(N842="zákl. přenesená",J842,0)</f>
        <v>0</v>
      </c>
      <c r="BH842" s="216">
        <f>IF(N842="sníž. přenesená",J842,0)</f>
        <v>0</v>
      </c>
      <c r="BI842" s="216">
        <f>IF(N842="nulová",J842,0)</f>
        <v>0</v>
      </c>
      <c r="BJ842" s="19" t="s">
        <v>106</v>
      </c>
      <c r="BK842" s="216">
        <f>ROUND(I842*H842,2)</f>
        <v>0</v>
      </c>
      <c r="BL842" s="19" t="s">
        <v>278</v>
      </c>
      <c r="BM842" s="215" t="s">
        <v>654</v>
      </c>
    </row>
    <row r="843" s="2" customFormat="1" ht="44.25" customHeight="1">
      <c r="A843" s="41"/>
      <c r="B843" s="42"/>
      <c r="C843" s="204" t="s">
        <v>655</v>
      </c>
      <c r="D843" s="204" t="s">
        <v>163</v>
      </c>
      <c r="E843" s="205" t="s">
        <v>656</v>
      </c>
      <c r="F843" s="206" t="s">
        <v>657</v>
      </c>
      <c r="G843" s="207" t="s">
        <v>105</v>
      </c>
      <c r="H843" s="208">
        <v>2</v>
      </c>
      <c r="I843" s="209"/>
      <c r="J843" s="210">
        <f>ROUND(I843*H843,2)</f>
        <v>0</v>
      </c>
      <c r="K843" s="206" t="s">
        <v>166</v>
      </c>
      <c r="L843" s="47"/>
      <c r="M843" s="211" t="s">
        <v>21</v>
      </c>
      <c r="N843" s="212" t="s">
        <v>47</v>
      </c>
      <c r="O843" s="87"/>
      <c r="P843" s="213">
        <f>O843*H843</f>
        <v>0</v>
      </c>
      <c r="Q843" s="213">
        <v>5.0000000000000002E-05</v>
      </c>
      <c r="R843" s="213">
        <f>Q843*H843</f>
        <v>0.00010000000000000001</v>
      </c>
      <c r="S843" s="213">
        <v>0</v>
      </c>
      <c r="T843" s="214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15" t="s">
        <v>278</v>
      </c>
      <c r="AT843" s="215" t="s">
        <v>163</v>
      </c>
      <c r="AU843" s="215" t="s">
        <v>106</v>
      </c>
      <c r="AY843" s="19" t="s">
        <v>161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19" t="s">
        <v>106</v>
      </c>
      <c r="BK843" s="216">
        <f>ROUND(I843*H843,2)</f>
        <v>0</v>
      </c>
      <c r="BL843" s="19" t="s">
        <v>278</v>
      </c>
      <c r="BM843" s="215" t="s">
        <v>658</v>
      </c>
    </row>
    <row r="844" s="2" customFormat="1">
      <c r="A844" s="41"/>
      <c r="B844" s="42"/>
      <c r="C844" s="43"/>
      <c r="D844" s="217" t="s">
        <v>169</v>
      </c>
      <c r="E844" s="43"/>
      <c r="F844" s="218" t="s">
        <v>659</v>
      </c>
      <c r="G844" s="43"/>
      <c r="H844" s="43"/>
      <c r="I844" s="219"/>
      <c r="J844" s="43"/>
      <c r="K844" s="43"/>
      <c r="L844" s="47"/>
      <c r="M844" s="220"/>
      <c r="N844" s="221"/>
      <c r="O844" s="87"/>
      <c r="P844" s="87"/>
      <c r="Q844" s="87"/>
      <c r="R844" s="87"/>
      <c r="S844" s="87"/>
      <c r="T844" s="88"/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T844" s="19" t="s">
        <v>169</v>
      </c>
      <c r="AU844" s="19" t="s">
        <v>106</v>
      </c>
    </row>
    <row r="845" s="14" customFormat="1">
      <c r="A845" s="14"/>
      <c r="B845" s="233"/>
      <c r="C845" s="234"/>
      <c r="D845" s="224" t="s">
        <v>171</v>
      </c>
      <c r="E845" s="235" t="s">
        <v>21</v>
      </c>
      <c r="F845" s="236" t="s">
        <v>103</v>
      </c>
      <c r="G845" s="234"/>
      <c r="H845" s="237">
        <v>2</v>
      </c>
      <c r="I845" s="238"/>
      <c r="J845" s="234"/>
      <c r="K845" s="234"/>
      <c r="L845" s="239"/>
      <c r="M845" s="240"/>
      <c r="N845" s="241"/>
      <c r="O845" s="241"/>
      <c r="P845" s="241"/>
      <c r="Q845" s="241"/>
      <c r="R845" s="241"/>
      <c r="S845" s="241"/>
      <c r="T845" s="24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3" t="s">
        <v>171</v>
      </c>
      <c r="AU845" s="243" t="s">
        <v>106</v>
      </c>
      <c r="AV845" s="14" t="s">
        <v>106</v>
      </c>
      <c r="AW845" s="14" t="s">
        <v>36</v>
      </c>
      <c r="AX845" s="14" t="s">
        <v>83</v>
      </c>
      <c r="AY845" s="243" t="s">
        <v>161</v>
      </c>
    </row>
    <row r="846" s="2" customFormat="1">
      <c r="A846" s="41"/>
      <c r="B846" s="42"/>
      <c r="C846" s="43"/>
      <c r="D846" s="224" t="s">
        <v>185</v>
      </c>
      <c r="E846" s="43"/>
      <c r="F846" s="255" t="s">
        <v>641</v>
      </c>
      <c r="G846" s="43"/>
      <c r="H846" s="43"/>
      <c r="I846" s="43"/>
      <c r="J846" s="43"/>
      <c r="K846" s="43"/>
      <c r="L846" s="47"/>
      <c r="M846" s="220"/>
      <c r="N846" s="221"/>
      <c r="O846" s="87"/>
      <c r="P846" s="87"/>
      <c r="Q846" s="87"/>
      <c r="R846" s="87"/>
      <c r="S846" s="87"/>
      <c r="T846" s="88"/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U846" s="19" t="s">
        <v>106</v>
      </c>
    </row>
    <row r="847" s="2" customFormat="1">
      <c r="A847" s="41"/>
      <c r="B847" s="42"/>
      <c r="C847" s="43"/>
      <c r="D847" s="224" t="s">
        <v>185</v>
      </c>
      <c r="E847" s="43"/>
      <c r="F847" s="256" t="s">
        <v>172</v>
      </c>
      <c r="G847" s="43"/>
      <c r="H847" s="257">
        <v>0</v>
      </c>
      <c r="I847" s="43"/>
      <c r="J847" s="43"/>
      <c r="K847" s="43"/>
      <c r="L847" s="47"/>
      <c r="M847" s="220"/>
      <c r="N847" s="221"/>
      <c r="O847" s="87"/>
      <c r="P847" s="87"/>
      <c r="Q847" s="87"/>
      <c r="R847" s="87"/>
      <c r="S847" s="87"/>
      <c r="T847" s="88"/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U847" s="19" t="s">
        <v>106</v>
      </c>
    </row>
    <row r="848" s="2" customFormat="1">
      <c r="A848" s="41"/>
      <c r="B848" s="42"/>
      <c r="C848" s="43"/>
      <c r="D848" s="224" t="s">
        <v>185</v>
      </c>
      <c r="E848" s="43"/>
      <c r="F848" s="256" t="s">
        <v>187</v>
      </c>
      <c r="G848" s="43"/>
      <c r="H848" s="257">
        <v>0</v>
      </c>
      <c r="I848" s="43"/>
      <c r="J848" s="43"/>
      <c r="K848" s="43"/>
      <c r="L848" s="47"/>
      <c r="M848" s="220"/>
      <c r="N848" s="221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U848" s="19" t="s">
        <v>106</v>
      </c>
    </row>
    <row r="849" s="2" customFormat="1">
      <c r="A849" s="41"/>
      <c r="B849" s="42"/>
      <c r="C849" s="43"/>
      <c r="D849" s="224" t="s">
        <v>185</v>
      </c>
      <c r="E849" s="43"/>
      <c r="F849" s="256" t="s">
        <v>335</v>
      </c>
      <c r="G849" s="43"/>
      <c r="H849" s="257">
        <v>2</v>
      </c>
      <c r="I849" s="43"/>
      <c r="J849" s="43"/>
      <c r="K849" s="43"/>
      <c r="L849" s="47"/>
      <c r="M849" s="220"/>
      <c r="N849" s="221"/>
      <c r="O849" s="87"/>
      <c r="P849" s="87"/>
      <c r="Q849" s="87"/>
      <c r="R849" s="87"/>
      <c r="S849" s="87"/>
      <c r="T849" s="88"/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U849" s="19" t="s">
        <v>106</v>
      </c>
    </row>
    <row r="850" s="2" customFormat="1">
      <c r="A850" s="41"/>
      <c r="B850" s="42"/>
      <c r="C850" s="43"/>
      <c r="D850" s="224" t="s">
        <v>185</v>
      </c>
      <c r="E850" s="43"/>
      <c r="F850" s="256" t="s">
        <v>175</v>
      </c>
      <c r="G850" s="43"/>
      <c r="H850" s="257">
        <v>2</v>
      </c>
      <c r="I850" s="43"/>
      <c r="J850" s="43"/>
      <c r="K850" s="43"/>
      <c r="L850" s="47"/>
      <c r="M850" s="220"/>
      <c r="N850" s="221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U850" s="19" t="s">
        <v>106</v>
      </c>
    </row>
    <row r="851" s="2" customFormat="1" ht="24.15" customHeight="1">
      <c r="A851" s="41"/>
      <c r="B851" s="42"/>
      <c r="C851" s="258" t="s">
        <v>660</v>
      </c>
      <c r="D851" s="258" t="s">
        <v>206</v>
      </c>
      <c r="E851" s="259" t="s">
        <v>661</v>
      </c>
      <c r="F851" s="260" t="s">
        <v>662</v>
      </c>
      <c r="G851" s="261" t="s">
        <v>105</v>
      </c>
      <c r="H851" s="262">
        <v>2</v>
      </c>
      <c r="I851" s="263"/>
      <c r="J851" s="264">
        <f>ROUND(I851*H851,2)</f>
        <v>0</v>
      </c>
      <c r="K851" s="260" t="s">
        <v>166</v>
      </c>
      <c r="L851" s="265"/>
      <c r="M851" s="266" t="s">
        <v>21</v>
      </c>
      <c r="N851" s="267" t="s">
        <v>47</v>
      </c>
      <c r="O851" s="87"/>
      <c r="P851" s="213">
        <f>O851*H851</f>
        <v>0</v>
      </c>
      <c r="Q851" s="213">
        <v>0.001</v>
      </c>
      <c r="R851" s="213">
        <f>Q851*H851</f>
        <v>0.002</v>
      </c>
      <c r="S851" s="213">
        <v>0</v>
      </c>
      <c r="T851" s="214">
        <f>S851*H851</f>
        <v>0</v>
      </c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R851" s="215" t="s">
        <v>383</v>
      </c>
      <c r="AT851" s="215" t="s">
        <v>206</v>
      </c>
      <c r="AU851" s="215" t="s">
        <v>106</v>
      </c>
      <c r="AY851" s="19" t="s">
        <v>161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19" t="s">
        <v>106</v>
      </c>
      <c r="BK851" s="216">
        <f>ROUND(I851*H851,2)</f>
        <v>0</v>
      </c>
      <c r="BL851" s="19" t="s">
        <v>278</v>
      </c>
      <c r="BM851" s="215" t="s">
        <v>663</v>
      </c>
    </row>
    <row r="852" s="2" customFormat="1" ht="49.05" customHeight="1">
      <c r="A852" s="41"/>
      <c r="B852" s="42"/>
      <c r="C852" s="204" t="s">
        <v>664</v>
      </c>
      <c r="D852" s="204" t="s">
        <v>163</v>
      </c>
      <c r="E852" s="205" t="s">
        <v>665</v>
      </c>
      <c r="F852" s="206" t="s">
        <v>666</v>
      </c>
      <c r="G852" s="207" t="s">
        <v>87</v>
      </c>
      <c r="H852" s="208">
        <v>1.76</v>
      </c>
      <c r="I852" s="209"/>
      <c r="J852" s="210">
        <f>ROUND(I852*H852,2)</f>
        <v>0</v>
      </c>
      <c r="K852" s="206" t="s">
        <v>166</v>
      </c>
      <c r="L852" s="47"/>
      <c r="M852" s="211" t="s">
        <v>21</v>
      </c>
      <c r="N852" s="212" t="s">
        <v>47</v>
      </c>
      <c r="O852" s="87"/>
      <c r="P852" s="213">
        <f>O852*H852</f>
        <v>0</v>
      </c>
      <c r="Q852" s="213">
        <v>0.00048000000000000001</v>
      </c>
      <c r="R852" s="213">
        <f>Q852*H852</f>
        <v>0.00084480000000000004</v>
      </c>
      <c r="S852" s="213">
        <v>0</v>
      </c>
      <c r="T852" s="214">
        <f>S852*H852</f>
        <v>0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15" t="s">
        <v>278</v>
      </c>
      <c r="AT852" s="215" t="s">
        <v>163</v>
      </c>
      <c r="AU852" s="215" t="s">
        <v>106</v>
      </c>
      <c r="AY852" s="19" t="s">
        <v>161</v>
      </c>
      <c r="BE852" s="216">
        <f>IF(N852="základní",J852,0)</f>
        <v>0</v>
      </c>
      <c r="BF852" s="216">
        <f>IF(N852="snížená",J852,0)</f>
        <v>0</v>
      </c>
      <c r="BG852" s="216">
        <f>IF(N852="zákl. přenesená",J852,0)</f>
        <v>0</v>
      </c>
      <c r="BH852" s="216">
        <f>IF(N852="sníž. přenesená",J852,0)</f>
        <v>0</v>
      </c>
      <c r="BI852" s="216">
        <f>IF(N852="nulová",J852,0)</f>
        <v>0</v>
      </c>
      <c r="BJ852" s="19" t="s">
        <v>106</v>
      </c>
      <c r="BK852" s="216">
        <f>ROUND(I852*H852,2)</f>
        <v>0</v>
      </c>
      <c r="BL852" s="19" t="s">
        <v>278</v>
      </c>
      <c r="BM852" s="215" t="s">
        <v>667</v>
      </c>
    </row>
    <row r="853" s="2" customFormat="1">
      <c r="A853" s="41"/>
      <c r="B853" s="42"/>
      <c r="C853" s="43"/>
      <c r="D853" s="217" t="s">
        <v>169</v>
      </c>
      <c r="E853" s="43"/>
      <c r="F853" s="218" t="s">
        <v>668</v>
      </c>
      <c r="G853" s="43"/>
      <c r="H853" s="43"/>
      <c r="I853" s="219"/>
      <c r="J853" s="43"/>
      <c r="K853" s="43"/>
      <c r="L853" s="47"/>
      <c r="M853" s="220"/>
      <c r="N853" s="221"/>
      <c r="O853" s="87"/>
      <c r="P853" s="87"/>
      <c r="Q853" s="87"/>
      <c r="R853" s="87"/>
      <c r="S853" s="87"/>
      <c r="T853" s="88"/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T853" s="19" t="s">
        <v>169</v>
      </c>
      <c r="AU853" s="19" t="s">
        <v>106</v>
      </c>
    </row>
    <row r="854" s="13" customFormat="1">
      <c r="A854" s="13"/>
      <c r="B854" s="222"/>
      <c r="C854" s="223"/>
      <c r="D854" s="224" t="s">
        <v>171</v>
      </c>
      <c r="E854" s="225" t="s">
        <v>21</v>
      </c>
      <c r="F854" s="226" t="s">
        <v>172</v>
      </c>
      <c r="G854" s="223"/>
      <c r="H854" s="225" t="s">
        <v>21</v>
      </c>
      <c r="I854" s="227"/>
      <c r="J854" s="223"/>
      <c r="K854" s="223"/>
      <c r="L854" s="228"/>
      <c r="M854" s="229"/>
      <c r="N854" s="230"/>
      <c r="O854" s="230"/>
      <c r="P854" s="230"/>
      <c r="Q854" s="230"/>
      <c r="R854" s="230"/>
      <c r="S854" s="230"/>
      <c r="T854" s="231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2" t="s">
        <v>171</v>
      </c>
      <c r="AU854" s="232" t="s">
        <v>106</v>
      </c>
      <c r="AV854" s="13" t="s">
        <v>83</v>
      </c>
      <c r="AW854" s="13" t="s">
        <v>36</v>
      </c>
      <c r="AX854" s="13" t="s">
        <v>75</v>
      </c>
      <c r="AY854" s="232" t="s">
        <v>161</v>
      </c>
    </row>
    <row r="855" s="13" customFormat="1">
      <c r="A855" s="13"/>
      <c r="B855" s="222"/>
      <c r="C855" s="223"/>
      <c r="D855" s="224" t="s">
        <v>171</v>
      </c>
      <c r="E855" s="225" t="s">
        <v>21</v>
      </c>
      <c r="F855" s="226" t="s">
        <v>187</v>
      </c>
      <c r="G855" s="223"/>
      <c r="H855" s="225" t="s">
        <v>21</v>
      </c>
      <c r="I855" s="227"/>
      <c r="J855" s="223"/>
      <c r="K855" s="223"/>
      <c r="L855" s="228"/>
      <c r="M855" s="229"/>
      <c r="N855" s="230"/>
      <c r="O855" s="230"/>
      <c r="P855" s="230"/>
      <c r="Q855" s="230"/>
      <c r="R855" s="230"/>
      <c r="S855" s="230"/>
      <c r="T855" s="23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2" t="s">
        <v>171</v>
      </c>
      <c r="AU855" s="232" t="s">
        <v>106</v>
      </c>
      <c r="AV855" s="13" t="s">
        <v>83</v>
      </c>
      <c r="AW855" s="13" t="s">
        <v>36</v>
      </c>
      <c r="AX855" s="13" t="s">
        <v>75</v>
      </c>
      <c r="AY855" s="232" t="s">
        <v>161</v>
      </c>
    </row>
    <row r="856" s="14" customFormat="1">
      <c r="A856" s="14"/>
      <c r="B856" s="233"/>
      <c r="C856" s="234"/>
      <c r="D856" s="224" t="s">
        <v>171</v>
      </c>
      <c r="E856" s="235" t="s">
        <v>21</v>
      </c>
      <c r="F856" s="236" t="s">
        <v>669</v>
      </c>
      <c r="G856" s="234"/>
      <c r="H856" s="237">
        <v>1.76</v>
      </c>
      <c r="I856" s="238"/>
      <c r="J856" s="234"/>
      <c r="K856" s="234"/>
      <c r="L856" s="239"/>
      <c r="M856" s="240"/>
      <c r="N856" s="241"/>
      <c r="O856" s="241"/>
      <c r="P856" s="241"/>
      <c r="Q856" s="241"/>
      <c r="R856" s="241"/>
      <c r="S856" s="241"/>
      <c r="T856" s="24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3" t="s">
        <v>171</v>
      </c>
      <c r="AU856" s="243" t="s">
        <v>106</v>
      </c>
      <c r="AV856" s="14" t="s">
        <v>106</v>
      </c>
      <c r="AW856" s="14" t="s">
        <v>36</v>
      </c>
      <c r="AX856" s="14" t="s">
        <v>75</v>
      </c>
      <c r="AY856" s="243" t="s">
        <v>161</v>
      </c>
    </row>
    <row r="857" s="15" customFormat="1">
      <c r="A857" s="15"/>
      <c r="B857" s="244"/>
      <c r="C857" s="245"/>
      <c r="D857" s="224" t="s">
        <v>171</v>
      </c>
      <c r="E857" s="246" t="s">
        <v>21</v>
      </c>
      <c r="F857" s="247" t="s">
        <v>175</v>
      </c>
      <c r="G857" s="245"/>
      <c r="H857" s="248">
        <v>1.76</v>
      </c>
      <c r="I857" s="249"/>
      <c r="J857" s="245"/>
      <c r="K857" s="245"/>
      <c r="L857" s="250"/>
      <c r="M857" s="251"/>
      <c r="N857" s="252"/>
      <c r="O857" s="252"/>
      <c r="P857" s="252"/>
      <c r="Q857" s="252"/>
      <c r="R857" s="252"/>
      <c r="S857" s="252"/>
      <c r="T857" s="253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54" t="s">
        <v>171</v>
      </c>
      <c r="AU857" s="254" t="s">
        <v>106</v>
      </c>
      <c r="AV857" s="15" t="s">
        <v>167</v>
      </c>
      <c r="AW857" s="15" t="s">
        <v>36</v>
      </c>
      <c r="AX857" s="15" t="s">
        <v>83</v>
      </c>
      <c r="AY857" s="254" t="s">
        <v>161</v>
      </c>
    </row>
    <row r="858" s="2" customFormat="1" ht="37.8" customHeight="1">
      <c r="A858" s="41"/>
      <c r="B858" s="42"/>
      <c r="C858" s="258" t="s">
        <v>670</v>
      </c>
      <c r="D858" s="258" t="s">
        <v>206</v>
      </c>
      <c r="E858" s="259" t="s">
        <v>671</v>
      </c>
      <c r="F858" s="260" t="s">
        <v>672</v>
      </c>
      <c r="G858" s="261" t="s">
        <v>87</v>
      </c>
      <c r="H858" s="262">
        <v>2.1120000000000001</v>
      </c>
      <c r="I858" s="263"/>
      <c r="J858" s="264">
        <f>ROUND(I858*H858,2)</f>
        <v>0</v>
      </c>
      <c r="K858" s="260" t="s">
        <v>166</v>
      </c>
      <c r="L858" s="265"/>
      <c r="M858" s="266" t="s">
        <v>21</v>
      </c>
      <c r="N858" s="267" t="s">
        <v>47</v>
      </c>
      <c r="O858" s="87"/>
      <c r="P858" s="213">
        <f>O858*H858</f>
        <v>0</v>
      </c>
      <c r="Q858" s="213">
        <v>0.00068000000000000005</v>
      </c>
      <c r="R858" s="213">
        <f>Q858*H858</f>
        <v>0.0014361600000000001</v>
      </c>
      <c r="S858" s="213">
        <v>0</v>
      </c>
      <c r="T858" s="214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15" t="s">
        <v>383</v>
      </c>
      <c r="AT858" s="215" t="s">
        <v>206</v>
      </c>
      <c r="AU858" s="215" t="s">
        <v>106</v>
      </c>
      <c r="AY858" s="19" t="s">
        <v>161</v>
      </c>
      <c r="BE858" s="216">
        <f>IF(N858="základní",J858,0)</f>
        <v>0</v>
      </c>
      <c r="BF858" s="216">
        <f>IF(N858="snížená",J858,0)</f>
        <v>0</v>
      </c>
      <c r="BG858" s="216">
        <f>IF(N858="zákl. přenesená",J858,0)</f>
        <v>0</v>
      </c>
      <c r="BH858" s="216">
        <f>IF(N858="sníž. přenesená",J858,0)</f>
        <v>0</v>
      </c>
      <c r="BI858" s="216">
        <f>IF(N858="nulová",J858,0)</f>
        <v>0</v>
      </c>
      <c r="BJ858" s="19" t="s">
        <v>106</v>
      </c>
      <c r="BK858" s="216">
        <f>ROUND(I858*H858,2)</f>
        <v>0</v>
      </c>
      <c r="BL858" s="19" t="s">
        <v>278</v>
      </c>
      <c r="BM858" s="215" t="s">
        <v>673</v>
      </c>
    </row>
    <row r="859" s="14" customFormat="1">
      <c r="A859" s="14"/>
      <c r="B859" s="233"/>
      <c r="C859" s="234"/>
      <c r="D859" s="224" t="s">
        <v>171</v>
      </c>
      <c r="E859" s="234"/>
      <c r="F859" s="236" t="s">
        <v>674</v>
      </c>
      <c r="G859" s="234"/>
      <c r="H859" s="237">
        <v>2.1120000000000001</v>
      </c>
      <c r="I859" s="238"/>
      <c r="J859" s="234"/>
      <c r="K859" s="234"/>
      <c r="L859" s="239"/>
      <c r="M859" s="240"/>
      <c r="N859" s="241"/>
      <c r="O859" s="241"/>
      <c r="P859" s="241"/>
      <c r="Q859" s="241"/>
      <c r="R859" s="241"/>
      <c r="S859" s="241"/>
      <c r="T859" s="242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3" t="s">
        <v>171</v>
      </c>
      <c r="AU859" s="243" t="s">
        <v>106</v>
      </c>
      <c r="AV859" s="14" t="s">
        <v>106</v>
      </c>
      <c r="AW859" s="14" t="s">
        <v>4</v>
      </c>
      <c r="AX859" s="14" t="s">
        <v>83</v>
      </c>
      <c r="AY859" s="243" t="s">
        <v>161</v>
      </c>
    </row>
    <row r="860" s="2" customFormat="1" ht="49.05" customHeight="1">
      <c r="A860" s="41"/>
      <c r="B860" s="42"/>
      <c r="C860" s="204" t="s">
        <v>675</v>
      </c>
      <c r="D860" s="204" t="s">
        <v>163</v>
      </c>
      <c r="E860" s="205" t="s">
        <v>676</v>
      </c>
      <c r="F860" s="206" t="s">
        <v>677</v>
      </c>
      <c r="G860" s="207" t="s">
        <v>364</v>
      </c>
      <c r="H860" s="208">
        <v>0.93999999999999995</v>
      </c>
      <c r="I860" s="209"/>
      <c r="J860" s="210">
        <f>ROUND(I860*H860,2)</f>
        <v>0</v>
      </c>
      <c r="K860" s="206" t="s">
        <v>166</v>
      </c>
      <c r="L860" s="47"/>
      <c r="M860" s="211" t="s">
        <v>21</v>
      </c>
      <c r="N860" s="212" t="s">
        <v>47</v>
      </c>
      <c r="O860" s="87"/>
      <c r="P860" s="213">
        <f>O860*H860</f>
        <v>0</v>
      </c>
      <c r="Q860" s="213">
        <v>0</v>
      </c>
      <c r="R860" s="213">
        <f>Q860*H860</f>
        <v>0</v>
      </c>
      <c r="S860" s="213">
        <v>0</v>
      </c>
      <c r="T860" s="214">
        <f>S860*H860</f>
        <v>0</v>
      </c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R860" s="215" t="s">
        <v>278</v>
      </c>
      <c r="AT860" s="215" t="s">
        <v>163</v>
      </c>
      <c r="AU860" s="215" t="s">
        <v>106</v>
      </c>
      <c r="AY860" s="19" t="s">
        <v>161</v>
      </c>
      <c r="BE860" s="216">
        <f>IF(N860="základní",J860,0)</f>
        <v>0</v>
      </c>
      <c r="BF860" s="216">
        <f>IF(N860="snížená",J860,0)</f>
        <v>0</v>
      </c>
      <c r="BG860" s="216">
        <f>IF(N860="zákl. přenesená",J860,0)</f>
        <v>0</v>
      </c>
      <c r="BH860" s="216">
        <f>IF(N860="sníž. přenesená",J860,0)</f>
        <v>0</v>
      </c>
      <c r="BI860" s="216">
        <f>IF(N860="nulová",J860,0)</f>
        <v>0</v>
      </c>
      <c r="BJ860" s="19" t="s">
        <v>106</v>
      </c>
      <c r="BK860" s="216">
        <f>ROUND(I860*H860,2)</f>
        <v>0</v>
      </c>
      <c r="BL860" s="19" t="s">
        <v>278</v>
      </c>
      <c r="BM860" s="215" t="s">
        <v>678</v>
      </c>
    </row>
    <row r="861" s="2" customFormat="1">
      <c r="A861" s="41"/>
      <c r="B861" s="42"/>
      <c r="C861" s="43"/>
      <c r="D861" s="217" t="s">
        <v>169</v>
      </c>
      <c r="E861" s="43"/>
      <c r="F861" s="218" t="s">
        <v>679</v>
      </c>
      <c r="G861" s="43"/>
      <c r="H861" s="43"/>
      <c r="I861" s="219"/>
      <c r="J861" s="43"/>
      <c r="K861" s="43"/>
      <c r="L861" s="47"/>
      <c r="M861" s="220"/>
      <c r="N861" s="221"/>
      <c r="O861" s="87"/>
      <c r="P861" s="87"/>
      <c r="Q861" s="87"/>
      <c r="R861" s="87"/>
      <c r="S861" s="87"/>
      <c r="T861" s="88"/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T861" s="19" t="s">
        <v>169</v>
      </c>
      <c r="AU861" s="19" t="s">
        <v>106</v>
      </c>
    </row>
    <row r="862" s="12" customFormat="1" ht="22.8" customHeight="1">
      <c r="A862" s="12"/>
      <c r="B862" s="188"/>
      <c r="C862" s="189"/>
      <c r="D862" s="190" t="s">
        <v>74</v>
      </c>
      <c r="E862" s="202" t="s">
        <v>680</v>
      </c>
      <c r="F862" s="202" t="s">
        <v>681</v>
      </c>
      <c r="G862" s="189"/>
      <c r="H862" s="189"/>
      <c r="I862" s="192"/>
      <c r="J862" s="203">
        <f>BK862</f>
        <v>0</v>
      </c>
      <c r="K862" s="189"/>
      <c r="L862" s="194"/>
      <c r="M862" s="195"/>
      <c r="N862" s="196"/>
      <c r="O862" s="196"/>
      <c r="P862" s="197">
        <f>SUM(P863:P947)</f>
        <v>0</v>
      </c>
      <c r="Q862" s="196"/>
      <c r="R862" s="197">
        <f>SUM(R863:R947)</f>
        <v>0.36491573999999993</v>
      </c>
      <c r="S862" s="196"/>
      <c r="T862" s="198">
        <f>SUM(T863:T947)</f>
        <v>1.96245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199" t="s">
        <v>106</v>
      </c>
      <c r="AT862" s="200" t="s">
        <v>74</v>
      </c>
      <c r="AU862" s="200" t="s">
        <v>83</v>
      </c>
      <c r="AY862" s="199" t="s">
        <v>161</v>
      </c>
      <c r="BK862" s="201">
        <f>SUM(BK863:BK947)</f>
        <v>0</v>
      </c>
    </row>
    <row r="863" s="2" customFormat="1" ht="49.05" customHeight="1">
      <c r="A863" s="41"/>
      <c r="B863" s="42"/>
      <c r="C863" s="204" t="s">
        <v>682</v>
      </c>
      <c r="D863" s="204" t="s">
        <v>163</v>
      </c>
      <c r="E863" s="205" t="s">
        <v>683</v>
      </c>
      <c r="F863" s="206" t="s">
        <v>684</v>
      </c>
      <c r="G863" s="207" t="s">
        <v>92</v>
      </c>
      <c r="H863" s="208">
        <v>6.4089999999999998</v>
      </c>
      <c r="I863" s="209"/>
      <c r="J863" s="210">
        <f>ROUND(I863*H863,2)</f>
        <v>0</v>
      </c>
      <c r="K863" s="206" t="s">
        <v>166</v>
      </c>
      <c r="L863" s="47"/>
      <c r="M863" s="211" t="s">
        <v>21</v>
      </c>
      <c r="N863" s="212" t="s">
        <v>47</v>
      </c>
      <c r="O863" s="87"/>
      <c r="P863" s="213">
        <f>O863*H863</f>
        <v>0</v>
      </c>
      <c r="Q863" s="213">
        <v>0.0061199999999999996</v>
      </c>
      <c r="R863" s="213">
        <f>Q863*H863</f>
        <v>0.039223079999999994</v>
      </c>
      <c r="S863" s="213">
        <v>0</v>
      </c>
      <c r="T863" s="214">
        <f>S863*H863</f>
        <v>0</v>
      </c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R863" s="215" t="s">
        <v>278</v>
      </c>
      <c r="AT863" s="215" t="s">
        <v>163</v>
      </c>
      <c r="AU863" s="215" t="s">
        <v>106</v>
      </c>
      <c r="AY863" s="19" t="s">
        <v>161</v>
      </c>
      <c r="BE863" s="216">
        <f>IF(N863="základní",J863,0)</f>
        <v>0</v>
      </c>
      <c r="BF863" s="216">
        <f>IF(N863="snížená",J863,0)</f>
        <v>0</v>
      </c>
      <c r="BG863" s="216">
        <f>IF(N863="zákl. přenesená",J863,0)</f>
        <v>0</v>
      </c>
      <c r="BH863" s="216">
        <f>IF(N863="sníž. přenesená",J863,0)</f>
        <v>0</v>
      </c>
      <c r="BI863" s="216">
        <f>IF(N863="nulová",J863,0)</f>
        <v>0</v>
      </c>
      <c r="BJ863" s="19" t="s">
        <v>106</v>
      </c>
      <c r="BK863" s="216">
        <f>ROUND(I863*H863,2)</f>
        <v>0</v>
      </c>
      <c r="BL863" s="19" t="s">
        <v>278</v>
      </c>
      <c r="BM863" s="215" t="s">
        <v>685</v>
      </c>
    </row>
    <row r="864" s="2" customFormat="1">
      <c r="A864" s="41"/>
      <c r="B864" s="42"/>
      <c r="C864" s="43"/>
      <c r="D864" s="217" t="s">
        <v>169</v>
      </c>
      <c r="E864" s="43"/>
      <c r="F864" s="218" t="s">
        <v>686</v>
      </c>
      <c r="G864" s="43"/>
      <c r="H864" s="43"/>
      <c r="I864" s="219"/>
      <c r="J864" s="43"/>
      <c r="K864" s="43"/>
      <c r="L864" s="47"/>
      <c r="M864" s="220"/>
      <c r="N864" s="221"/>
      <c r="O864" s="87"/>
      <c r="P864" s="87"/>
      <c r="Q864" s="87"/>
      <c r="R864" s="87"/>
      <c r="S864" s="87"/>
      <c r="T864" s="88"/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T864" s="19" t="s">
        <v>169</v>
      </c>
      <c r="AU864" s="19" t="s">
        <v>106</v>
      </c>
    </row>
    <row r="865" s="2" customFormat="1" ht="24.15" customHeight="1">
      <c r="A865" s="41"/>
      <c r="B865" s="42"/>
      <c r="C865" s="258" t="s">
        <v>687</v>
      </c>
      <c r="D865" s="258" t="s">
        <v>206</v>
      </c>
      <c r="E865" s="259" t="s">
        <v>688</v>
      </c>
      <c r="F865" s="260" t="s">
        <v>689</v>
      </c>
      <c r="G865" s="261" t="s">
        <v>92</v>
      </c>
      <c r="H865" s="262">
        <v>6.7290000000000001</v>
      </c>
      <c r="I865" s="263"/>
      <c r="J865" s="264">
        <f>ROUND(I865*H865,2)</f>
        <v>0</v>
      </c>
      <c r="K865" s="260" t="s">
        <v>166</v>
      </c>
      <c r="L865" s="265"/>
      <c r="M865" s="266" t="s">
        <v>21</v>
      </c>
      <c r="N865" s="267" t="s">
        <v>47</v>
      </c>
      <c r="O865" s="87"/>
      <c r="P865" s="213">
        <f>O865*H865</f>
        <v>0</v>
      </c>
      <c r="Q865" s="213">
        <v>0.0023999999999999998</v>
      </c>
      <c r="R865" s="213">
        <f>Q865*H865</f>
        <v>0.0161496</v>
      </c>
      <c r="S865" s="213">
        <v>0</v>
      </c>
      <c r="T865" s="214">
        <f>S865*H865</f>
        <v>0</v>
      </c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R865" s="215" t="s">
        <v>383</v>
      </c>
      <c r="AT865" s="215" t="s">
        <v>206</v>
      </c>
      <c r="AU865" s="215" t="s">
        <v>106</v>
      </c>
      <c r="AY865" s="19" t="s">
        <v>161</v>
      </c>
      <c r="BE865" s="216">
        <f>IF(N865="základní",J865,0)</f>
        <v>0</v>
      </c>
      <c r="BF865" s="216">
        <f>IF(N865="snížená",J865,0)</f>
        <v>0</v>
      </c>
      <c r="BG865" s="216">
        <f>IF(N865="zákl. přenesená",J865,0)</f>
        <v>0</v>
      </c>
      <c r="BH865" s="216">
        <f>IF(N865="sníž. přenesená",J865,0)</f>
        <v>0</v>
      </c>
      <c r="BI865" s="216">
        <f>IF(N865="nulová",J865,0)</f>
        <v>0</v>
      </c>
      <c r="BJ865" s="19" t="s">
        <v>106</v>
      </c>
      <c r="BK865" s="216">
        <f>ROUND(I865*H865,2)</f>
        <v>0</v>
      </c>
      <c r="BL865" s="19" t="s">
        <v>278</v>
      </c>
      <c r="BM865" s="215" t="s">
        <v>690</v>
      </c>
    </row>
    <row r="866" s="14" customFormat="1">
      <c r="A866" s="14"/>
      <c r="B866" s="233"/>
      <c r="C866" s="234"/>
      <c r="D866" s="224" t="s">
        <v>171</v>
      </c>
      <c r="E866" s="235" t="s">
        <v>21</v>
      </c>
      <c r="F866" s="236" t="s">
        <v>691</v>
      </c>
      <c r="G866" s="234"/>
      <c r="H866" s="237">
        <v>0.71999999999999997</v>
      </c>
      <c r="I866" s="238"/>
      <c r="J866" s="234"/>
      <c r="K866" s="234"/>
      <c r="L866" s="239"/>
      <c r="M866" s="240"/>
      <c r="N866" s="241"/>
      <c r="O866" s="241"/>
      <c r="P866" s="241"/>
      <c r="Q866" s="241"/>
      <c r="R866" s="241"/>
      <c r="S866" s="241"/>
      <c r="T866" s="242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3" t="s">
        <v>171</v>
      </c>
      <c r="AU866" s="243" t="s">
        <v>106</v>
      </c>
      <c r="AV866" s="14" t="s">
        <v>106</v>
      </c>
      <c r="AW866" s="14" t="s">
        <v>36</v>
      </c>
      <c r="AX866" s="14" t="s">
        <v>75</v>
      </c>
      <c r="AY866" s="243" t="s">
        <v>161</v>
      </c>
    </row>
    <row r="867" s="14" customFormat="1">
      <c r="A867" s="14"/>
      <c r="B867" s="233"/>
      <c r="C867" s="234"/>
      <c r="D867" s="224" t="s">
        <v>171</v>
      </c>
      <c r="E867" s="235" t="s">
        <v>21</v>
      </c>
      <c r="F867" s="236" t="s">
        <v>692</v>
      </c>
      <c r="G867" s="234"/>
      <c r="H867" s="237">
        <v>5.6890000000000001</v>
      </c>
      <c r="I867" s="238"/>
      <c r="J867" s="234"/>
      <c r="K867" s="234"/>
      <c r="L867" s="239"/>
      <c r="M867" s="240"/>
      <c r="N867" s="241"/>
      <c r="O867" s="241"/>
      <c r="P867" s="241"/>
      <c r="Q867" s="241"/>
      <c r="R867" s="241"/>
      <c r="S867" s="241"/>
      <c r="T867" s="242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3" t="s">
        <v>171</v>
      </c>
      <c r="AU867" s="243" t="s">
        <v>106</v>
      </c>
      <c r="AV867" s="14" t="s">
        <v>106</v>
      </c>
      <c r="AW867" s="14" t="s">
        <v>36</v>
      </c>
      <c r="AX867" s="14" t="s">
        <v>75</v>
      </c>
      <c r="AY867" s="243" t="s">
        <v>161</v>
      </c>
    </row>
    <row r="868" s="15" customFormat="1">
      <c r="A868" s="15"/>
      <c r="B868" s="244"/>
      <c r="C868" s="245"/>
      <c r="D868" s="224" t="s">
        <v>171</v>
      </c>
      <c r="E868" s="246" t="s">
        <v>21</v>
      </c>
      <c r="F868" s="247" t="s">
        <v>175</v>
      </c>
      <c r="G868" s="245"/>
      <c r="H868" s="248">
        <v>6.4089999999999998</v>
      </c>
      <c r="I868" s="249"/>
      <c r="J868" s="245"/>
      <c r="K868" s="245"/>
      <c r="L868" s="250"/>
      <c r="M868" s="251"/>
      <c r="N868" s="252"/>
      <c r="O868" s="252"/>
      <c r="P868" s="252"/>
      <c r="Q868" s="252"/>
      <c r="R868" s="252"/>
      <c r="S868" s="252"/>
      <c r="T868" s="253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54" t="s">
        <v>171</v>
      </c>
      <c r="AU868" s="254" t="s">
        <v>106</v>
      </c>
      <c r="AV868" s="15" t="s">
        <v>167</v>
      </c>
      <c r="AW868" s="15" t="s">
        <v>36</v>
      </c>
      <c r="AX868" s="15" t="s">
        <v>83</v>
      </c>
      <c r="AY868" s="254" t="s">
        <v>161</v>
      </c>
    </row>
    <row r="869" s="2" customFormat="1">
      <c r="A869" s="41"/>
      <c r="B869" s="42"/>
      <c r="C869" s="43"/>
      <c r="D869" s="224" t="s">
        <v>185</v>
      </c>
      <c r="E869" s="43"/>
      <c r="F869" s="255" t="s">
        <v>186</v>
      </c>
      <c r="G869" s="43"/>
      <c r="H869" s="43"/>
      <c r="I869" s="43"/>
      <c r="J869" s="43"/>
      <c r="K869" s="43"/>
      <c r="L869" s="47"/>
      <c r="M869" s="220"/>
      <c r="N869" s="221"/>
      <c r="O869" s="87"/>
      <c r="P869" s="87"/>
      <c r="Q869" s="87"/>
      <c r="R869" s="87"/>
      <c r="S869" s="87"/>
      <c r="T869" s="88"/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U869" s="19" t="s">
        <v>106</v>
      </c>
    </row>
    <row r="870" s="2" customFormat="1">
      <c r="A870" s="41"/>
      <c r="B870" s="42"/>
      <c r="C870" s="43"/>
      <c r="D870" s="224" t="s">
        <v>185</v>
      </c>
      <c r="E870" s="43"/>
      <c r="F870" s="256" t="s">
        <v>172</v>
      </c>
      <c r="G870" s="43"/>
      <c r="H870" s="257">
        <v>0</v>
      </c>
      <c r="I870" s="43"/>
      <c r="J870" s="43"/>
      <c r="K870" s="43"/>
      <c r="L870" s="47"/>
      <c r="M870" s="220"/>
      <c r="N870" s="221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U870" s="19" t="s">
        <v>106</v>
      </c>
    </row>
    <row r="871" s="2" customFormat="1">
      <c r="A871" s="41"/>
      <c r="B871" s="42"/>
      <c r="C871" s="43"/>
      <c r="D871" s="224" t="s">
        <v>185</v>
      </c>
      <c r="E871" s="43"/>
      <c r="F871" s="256" t="s">
        <v>187</v>
      </c>
      <c r="G871" s="43"/>
      <c r="H871" s="257">
        <v>0</v>
      </c>
      <c r="I871" s="43"/>
      <c r="J871" s="43"/>
      <c r="K871" s="43"/>
      <c r="L871" s="47"/>
      <c r="M871" s="220"/>
      <c r="N871" s="221"/>
      <c r="O871" s="87"/>
      <c r="P871" s="87"/>
      <c r="Q871" s="87"/>
      <c r="R871" s="87"/>
      <c r="S871" s="87"/>
      <c r="T871" s="88"/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U871" s="19" t="s">
        <v>106</v>
      </c>
    </row>
    <row r="872" s="2" customFormat="1">
      <c r="A872" s="41"/>
      <c r="B872" s="42"/>
      <c r="C872" s="43"/>
      <c r="D872" s="224" t="s">
        <v>185</v>
      </c>
      <c r="E872" s="43"/>
      <c r="F872" s="256" t="s">
        <v>188</v>
      </c>
      <c r="G872" s="43"/>
      <c r="H872" s="257">
        <v>2.5699999999999998</v>
      </c>
      <c r="I872" s="43"/>
      <c r="J872" s="43"/>
      <c r="K872" s="43"/>
      <c r="L872" s="47"/>
      <c r="M872" s="220"/>
      <c r="N872" s="221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U872" s="19" t="s">
        <v>106</v>
      </c>
    </row>
    <row r="873" s="2" customFormat="1">
      <c r="A873" s="41"/>
      <c r="B873" s="42"/>
      <c r="C873" s="43"/>
      <c r="D873" s="224" t="s">
        <v>185</v>
      </c>
      <c r="E873" s="43"/>
      <c r="F873" s="256" t="s">
        <v>175</v>
      </c>
      <c r="G873" s="43"/>
      <c r="H873" s="257">
        <v>2.5699999999999998</v>
      </c>
      <c r="I873" s="43"/>
      <c r="J873" s="43"/>
      <c r="K873" s="43"/>
      <c r="L873" s="47"/>
      <c r="M873" s="220"/>
      <c r="N873" s="221"/>
      <c r="O873" s="87"/>
      <c r="P873" s="87"/>
      <c r="Q873" s="87"/>
      <c r="R873" s="87"/>
      <c r="S873" s="87"/>
      <c r="T873" s="88"/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U873" s="19" t="s">
        <v>106</v>
      </c>
    </row>
    <row r="874" s="2" customFormat="1">
      <c r="A874" s="41"/>
      <c r="B874" s="42"/>
      <c r="C874" s="43"/>
      <c r="D874" s="224" t="s">
        <v>185</v>
      </c>
      <c r="E874" s="43"/>
      <c r="F874" s="255" t="s">
        <v>189</v>
      </c>
      <c r="G874" s="43"/>
      <c r="H874" s="43"/>
      <c r="I874" s="43"/>
      <c r="J874" s="43"/>
      <c r="K874" s="43"/>
      <c r="L874" s="47"/>
      <c r="M874" s="220"/>
      <c r="N874" s="221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U874" s="19" t="s">
        <v>106</v>
      </c>
    </row>
    <row r="875" s="2" customFormat="1">
      <c r="A875" s="41"/>
      <c r="B875" s="42"/>
      <c r="C875" s="43"/>
      <c r="D875" s="224" t="s">
        <v>185</v>
      </c>
      <c r="E875" s="43"/>
      <c r="F875" s="256" t="s">
        <v>172</v>
      </c>
      <c r="G875" s="43"/>
      <c r="H875" s="257">
        <v>0</v>
      </c>
      <c r="I875" s="43"/>
      <c r="J875" s="43"/>
      <c r="K875" s="43"/>
      <c r="L875" s="47"/>
      <c r="M875" s="220"/>
      <c r="N875" s="221"/>
      <c r="O875" s="87"/>
      <c r="P875" s="87"/>
      <c r="Q875" s="87"/>
      <c r="R875" s="87"/>
      <c r="S875" s="87"/>
      <c r="T875" s="88"/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U875" s="19" t="s">
        <v>106</v>
      </c>
    </row>
    <row r="876" s="2" customFormat="1">
      <c r="A876" s="41"/>
      <c r="B876" s="42"/>
      <c r="C876" s="43"/>
      <c r="D876" s="224" t="s">
        <v>185</v>
      </c>
      <c r="E876" s="43"/>
      <c r="F876" s="256" t="s">
        <v>190</v>
      </c>
      <c r="G876" s="43"/>
      <c r="H876" s="257">
        <v>0</v>
      </c>
      <c r="I876" s="43"/>
      <c r="J876" s="43"/>
      <c r="K876" s="43"/>
      <c r="L876" s="47"/>
      <c r="M876" s="220"/>
      <c r="N876" s="221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U876" s="19" t="s">
        <v>106</v>
      </c>
    </row>
    <row r="877" s="2" customFormat="1">
      <c r="A877" s="41"/>
      <c r="B877" s="42"/>
      <c r="C877" s="43"/>
      <c r="D877" s="224" t="s">
        <v>185</v>
      </c>
      <c r="E877" s="43"/>
      <c r="F877" s="256" t="s">
        <v>191</v>
      </c>
      <c r="G877" s="43"/>
      <c r="H877" s="257">
        <v>10.94</v>
      </c>
      <c r="I877" s="43"/>
      <c r="J877" s="43"/>
      <c r="K877" s="43"/>
      <c r="L877" s="47"/>
      <c r="M877" s="220"/>
      <c r="N877" s="221"/>
      <c r="O877" s="87"/>
      <c r="P877" s="87"/>
      <c r="Q877" s="87"/>
      <c r="R877" s="87"/>
      <c r="S877" s="87"/>
      <c r="T877" s="88"/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U877" s="19" t="s">
        <v>106</v>
      </c>
    </row>
    <row r="878" s="2" customFormat="1">
      <c r="A878" s="41"/>
      <c r="B878" s="42"/>
      <c r="C878" s="43"/>
      <c r="D878" s="224" t="s">
        <v>185</v>
      </c>
      <c r="E878" s="43"/>
      <c r="F878" s="256" t="s">
        <v>175</v>
      </c>
      <c r="G878" s="43"/>
      <c r="H878" s="257">
        <v>10.94</v>
      </c>
      <c r="I878" s="43"/>
      <c r="J878" s="43"/>
      <c r="K878" s="43"/>
      <c r="L878" s="47"/>
      <c r="M878" s="220"/>
      <c r="N878" s="221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U878" s="19" t="s">
        <v>106</v>
      </c>
    </row>
    <row r="879" s="14" customFormat="1">
      <c r="A879" s="14"/>
      <c r="B879" s="233"/>
      <c r="C879" s="234"/>
      <c r="D879" s="224" t="s">
        <v>171</v>
      </c>
      <c r="E879" s="234"/>
      <c r="F879" s="236" t="s">
        <v>693</v>
      </c>
      <c r="G879" s="234"/>
      <c r="H879" s="237">
        <v>6.7290000000000001</v>
      </c>
      <c r="I879" s="238"/>
      <c r="J879" s="234"/>
      <c r="K879" s="234"/>
      <c r="L879" s="239"/>
      <c r="M879" s="240"/>
      <c r="N879" s="241"/>
      <c r="O879" s="241"/>
      <c r="P879" s="241"/>
      <c r="Q879" s="241"/>
      <c r="R879" s="241"/>
      <c r="S879" s="241"/>
      <c r="T879" s="24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3" t="s">
        <v>171</v>
      </c>
      <c r="AU879" s="243" t="s">
        <v>106</v>
      </c>
      <c r="AV879" s="14" t="s">
        <v>106</v>
      </c>
      <c r="AW879" s="14" t="s">
        <v>4</v>
      </c>
      <c r="AX879" s="14" t="s">
        <v>83</v>
      </c>
      <c r="AY879" s="243" t="s">
        <v>161</v>
      </c>
    </row>
    <row r="880" s="2" customFormat="1" ht="49.05" customHeight="1">
      <c r="A880" s="41"/>
      <c r="B880" s="42"/>
      <c r="C880" s="204" t="s">
        <v>694</v>
      </c>
      <c r="D880" s="204" t="s">
        <v>163</v>
      </c>
      <c r="E880" s="205" t="s">
        <v>695</v>
      </c>
      <c r="F880" s="206" t="s">
        <v>696</v>
      </c>
      <c r="G880" s="207" t="s">
        <v>92</v>
      </c>
      <c r="H880" s="208">
        <v>52.332000000000001</v>
      </c>
      <c r="I880" s="209"/>
      <c r="J880" s="210">
        <f>ROUND(I880*H880,2)</f>
        <v>0</v>
      </c>
      <c r="K880" s="206" t="s">
        <v>166</v>
      </c>
      <c r="L880" s="47"/>
      <c r="M880" s="211" t="s">
        <v>21</v>
      </c>
      <c r="N880" s="212" t="s">
        <v>47</v>
      </c>
      <c r="O880" s="87"/>
      <c r="P880" s="213">
        <f>O880*H880</f>
        <v>0</v>
      </c>
      <c r="Q880" s="213">
        <v>0</v>
      </c>
      <c r="R880" s="213">
        <f>Q880*H880</f>
        <v>0</v>
      </c>
      <c r="S880" s="213">
        <v>0.037499999999999999</v>
      </c>
      <c r="T880" s="214">
        <f>S880*H880</f>
        <v>1.96245</v>
      </c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R880" s="215" t="s">
        <v>278</v>
      </c>
      <c r="AT880" s="215" t="s">
        <v>163</v>
      </c>
      <c r="AU880" s="215" t="s">
        <v>106</v>
      </c>
      <c r="AY880" s="19" t="s">
        <v>161</v>
      </c>
      <c r="BE880" s="216">
        <f>IF(N880="základní",J880,0)</f>
        <v>0</v>
      </c>
      <c r="BF880" s="216">
        <f>IF(N880="snížená",J880,0)</f>
        <v>0</v>
      </c>
      <c r="BG880" s="216">
        <f>IF(N880="zákl. přenesená",J880,0)</f>
        <v>0</v>
      </c>
      <c r="BH880" s="216">
        <f>IF(N880="sníž. přenesená",J880,0)</f>
        <v>0</v>
      </c>
      <c r="BI880" s="216">
        <f>IF(N880="nulová",J880,0)</f>
        <v>0</v>
      </c>
      <c r="BJ880" s="19" t="s">
        <v>106</v>
      </c>
      <c r="BK880" s="216">
        <f>ROUND(I880*H880,2)</f>
        <v>0</v>
      </c>
      <c r="BL880" s="19" t="s">
        <v>278</v>
      </c>
      <c r="BM880" s="215" t="s">
        <v>697</v>
      </c>
    </row>
    <row r="881" s="2" customFormat="1">
      <c r="A881" s="41"/>
      <c r="B881" s="42"/>
      <c r="C881" s="43"/>
      <c r="D881" s="217" t="s">
        <v>169</v>
      </c>
      <c r="E881" s="43"/>
      <c r="F881" s="218" t="s">
        <v>698</v>
      </c>
      <c r="G881" s="43"/>
      <c r="H881" s="43"/>
      <c r="I881" s="219"/>
      <c r="J881" s="43"/>
      <c r="K881" s="43"/>
      <c r="L881" s="47"/>
      <c r="M881" s="220"/>
      <c r="N881" s="221"/>
      <c r="O881" s="87"/>
      <c r="P881" s="87"/>
      <c r="Q881" s="87"/>
      <c r="R881" s="87"/>
      <c r="S881" s="87"/>
      <c r="T881" s="88"/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T881" s="19" t="s">
        <v>169</v>
      </c>
      <c r="AU881" s="19" t="s">
        <v>106</v>
      </c>
    </row>
    <row r="882" s="13" customFormat="1">
      <c r="A882" s="13"/>
      <c r="B882" s="222"/>
      <c r="C882" s="223"/>
      <c r="D882" s="224" t="s">
        <v>171</v>
      </c>
      <c r="E882" s="225" t="s">
        <v>21</v>
      </c>
      <c r="F882" s="226" t="s">
        <v>699</v>
      </c>
      <c r="G882" s="223"/>
      <c r="H882" s="225" t="s">
        <v>21</v>
      </c>
      <c r="I882" s="227"/>
      <c r="J882" s="223"/>
      <c r="K882" s="223"/>
      <c r="L882" s="228"/>
      <c r="M882" s="229"/>
      <c r="N882" s="230"/>
      <c r="O882" s="230"/>
      <c r="P882" s="230"/>
      <c r="Q882" s="230"/>
      <c r="R882" s="230"/>
      <c r="S882" s="230"/>
      <c r="T882" s="231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2" t="s">
        <v>171</v>
      </c>
      <c r="AU882" s="232" t="s">
        <v>106</v>
      </c>
      <c r="AV882" s="13" t="s">
        <v>83</v>
      </c>
      <c r="AW882" s="13" t="s">
        <v>36</v>
      </c>
      <c r="AX882" s="13" t="s">
        <v>75</v>
      </c>
      <c r="AY882" s="232" t="s">
        <v>161</v>
      </c>
    </row>
    <row r="883" s="14" customFormat="1">
      <c r="A883" s="14"/>
      <c r="B883" s="233"/>
      <c r="C883" s="234"/>
      <c r="D883" s="224" t="s">
        <v>171</v>
      </c>
      <c r="E883" s="235" t="s">
        <v>21</v>
      </c>
      <c r="F883" s="236" t="s">
        <v>436</v>
      </c>
      <c r="G883" s="234"/>
      <c r="H883" s="237">
        <v>52.332000000000001</v>
      </c>
      <c r="I883" s="238"/>
      <c r="J883" s="234"/>
      <c r="K883" s="234"/>
      <c r="L883" s="239"/>
      <c r="M883" s="240"/>
      <c r="N883" s="241"/>
      <c r="O883" s="241"/>
      <c r="P883" s="241"/>
      <c r="Q883" s="241"/>
      <c r="R883" s="241"/>
      <c r="S883" s="241"/>
      <c r="T883" s="242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3" t="s">
        <v>171</v>
      </c>
      <c r="AU883" s="243" t="s">
        <v>106</v>
      </c>
      <c r="AV883" s="14" t="s">
        <v>106</v>
      </c>
      <c r="AW883" s="14" t="s">
        <v>36</v>
      </c>
      <c r="AX883" s="14" t="s">
        <v>75</v>
      </c>
      <c r="AY883" s="243" t="s">
        <v>161</v>
      </c>
    </row>
    <row r="884" s="15" customFormat="1">
      <c r="A884" s="15"/>
      <c r="B884" s="244"/>
      <c r="C884" s="245"/>
      <c r="D884" s="224" t="s">
        <v>171</v>
      </c>
      <c r="E884" s="246" t="s">
        <v>21</v>
      </c>
      <c r="F884" s="247" t="s">
        <v>175</v>
      </c>
      <c r="G884" s="245"/>
      <c r="H884" s="248">
        <v>52.332000000000001</v>
      </c>
      <c r="I884" s="249"/>
      <c r="J884" s="245"/>
      <c r="K884" s="245"/>
      <c r="L884" s="250"/>
      <c r="M884" s="251"/>
      <c r="N884" s="252"/>
      <c r="O884" s="252"/>
      <c r="P884" s="252"/>
      <c r="Q884" s="252"/>
      <c r="R884" s="252"/>
      <c r="S884" s="252"/>
      <c r="T884" s="253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54" t="s">
        <v>171</v>
      </c>
      <c r="AU884" s="254" t="s">
        <v>106</v>
      </c>
      <c r="AV884" s="15" t="s">
        <v>167</v>
      </c>
      <c r="AW884" s="15" t="s">
        <v>36</v>
      </c>
      <c r="AX884" s="15" t="s">
        <v>83</v>
      </c>
      <c r="AY884" s="254" t="s">
        <v>161</v>
      </c>
    </row>
    <row r="885" s="2" customFormat="1">
      <c r="A885" s="41"/>
      <c r="B885" s="42"/>
      <c r="C885" s="43"/>
      <c r="D885" s="224" t="s">
        <v>185</v>
      </c>
      <c r="E885" s="43"/>
      <c r="F885" s="255" t="s">
        <v>297</v>
      </c>
      <c r="G885" s="43"/>
      <c r="H885" s="43"/>
      <c r="I885" s="43"/>
      <c r="J885" s="43"/>
      <c r="K885" s="43"/>
      <c r="L885" s="47"/>
      <c r="M885" s="220"/>
      <c r="N885" s="221"/>
      <c r="O885" s="87"/>
      <c r="P885" s="87"/>
      <c r="Q885" s="87"/>
      <c r="R885" s="87"/>
      <c r="S885" s="87"/>
      <c r="T885" s="88"/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U885" s="19" t="s">
        <v>106</v>
      </c>
    </row>
    <row r="886" s="2" customFormat="1">
      <c r="A886" s="41"/>
      <c r="B886" s="42"/>
      <c r="C886" s="43"/>
      <c r="D886" s="224" t="s">
        <v>185</v>
      </c>
      <c r="E886" s="43"/>
      <c r="F886" s="256" t="s">
        <v>172</v>
      </c>
      <c r="G886" s="43"/>
      <c r="H886" s="257">
        <v>0</v>
      </c>
      <c r="I886" s="43"/>
      <c r="J886" s="43"/>
      <c r="K886" s="43"/>
      <c r="L886" s="47"/>
      <c r="M886" s="220"/>
      <c r="N886" s="221"/>
      <c r="O886" s="87"/>
      <c r="P886" s="87"/>
      <c r="Q886" s="87"/>
      <c r="R886" s="87"/>
      <c r="S886" s="87"/>
      <c r="T886" s="88"/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U886" s="19" t="s">
        <v>106</v>
      </c>
    </row>
    <row r="887" s="2" customFormat="1">
      <c r="A887" s="41"/>
      <c r="B887" s="42"/>
      <c r="C887" s="43"/>
      <c r="D887" s="224" t="s">
        <v>185</v>
      </c>
      <c r="E887" s="43"/>
      <c r="F887" s="256" t="s">
        <v>298</v>
      </c>
      <c r="G887" s="43"/>
      <c r="H887" s="257">
        <v>0</v>
      </c>
      <c r="I887" s="43"/>
      <c r="J887" s="43"/>
      <c r="K887" s="43"/>
      <c r="L887" s="47"/>
      <c r="M887" s="220"/>
      <c r="N887" s="221"/>
      <c r="O887" s="87"/>
      <c r="P887" s="87"/>
      <c r="Q887" s="87"/>
      <c r="R887" s="87"/>
      <c r="S887" s="87"/>
      <c r="T887" s="88"/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U887" s="19" t="s">
        <v>106</v>
      </c>
    </row>
    <row r="888" s="2" customFormat="1">
      <c r="A888" s="41"/>
      <c r="B888" s="42"/>
      <c r="C888" s="43"/>
      <c r="D888" s="224" t="s">
        <v>185</v>
      </c>
      <c r="E888" s="43"/>
      <c r="F888" s="256" t="s">
        <v>299</v>
      </c>
      <c r="G888" s="43"/>
      <c r="H888" s="257">
        <v>26.103999999999999</v>
      </c>
      <c r="I888" s="43"/>
      <c r="J888" s="43"/>
      <c r="K888" s="43"/>
      <c r="L888" s="47"/>
      <c r="M888" s="220"/>
      <c r="N888" s="221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U888" s="19" t="s">
        <v>106</v>
      </c>
    </row>
    <row r="889" s="2" customFormat="1">
      <c r="A889" s="41"/>
      <c r="B889" s="42"/>
      <c r="C889" s="43"/>
      <c r="D889" s="224" t="s">
        <v>185</v>
      </c>
      <c r="E889" s="43"/>
      <c r="F889" s="256" t="s">
        <v>175</v>
      </c>
      <c r="G889" s="43"/>
      <c r="H889" s="257">
        <v>26.103999999999999</v>
      </c>
      <c r="I889" s="43"/>
      <c r="J889" s="43"/>
      <c r="K889" s="43"/>
      <c r="L889" s="47"/>
      <c r="M889" s="220"/>
      <c r="N889" s="221"/>
      <c r="O889" s="87"/>
      <c r="P889" s="87"/>
      <c r="Q889" s="87"/>
      <c r="R889" s="87"/>
      <c r="S889" s="87"/>
      <c r="T889" s="88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U889" s="19" t="s">
        <v>106</v>
      </c>
    </row>
    <row r="890" s="2" customFormat="1">
      <c r="A890" s="41"/>
      <c r="B890" s="42"/>
      <c r="C890" s="43"/>
      <c r="D890" s="224" t="s">
        <v>185</v>
      </c>
      <c r="E890" s="43"/>
      <c r="F890" s="255" t="s">
        <v>300</v>
      </c>
      <c r="G890" s="43"/>
      <c r="H890" s="43"/>
      <c r="I890" s="43"/>
      <c r="J890" s="43"/>
      <c r="K890" s="43"/>
      <c r="L890" s="47"/>
      <c r="M890" s="220"/>
      <c r="N890" s="221"/>
      <c r="O890" s="87"/>
      <c r="P890" s="87"/>
      <c r="Q890" s="87"/>
      <c r="R890" s="87"/>
      <c r="S890" s="87"/>
      <c r="T890" s="88"/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U890" s="19" t="s">
        <v>106</v>
      </c>
    </row>
    <row r="891" s="2" customFormat="1">
      <c r="A891" s="41"/>
      <c r="B891" s="42"/>
      <c r="C891" s="43"/>
      <c r="D891" s="224" t="s">
        <v>185</v>
      </c>
      <c r="E891" s="43"/>
      <c r="F891" s="256" t="s">
        <v>172</v>
      </c>
      <c r="G891" s="43"/>
      <c r="H891" s="257">
        <v>0</v>
      </c>
      <c r="I891" s="43"/>
      <c r="J891" s="43"/>
      <c r="K891" s="43"/>
      <c r="L891" s="47"/>
      <c r="M891" s="220"/>
      <c r="N891" s="221"/>
      <c r="O891" s="87"/>
      <c r="P891" s="87"/>
      <c r="Q891" s="87"/>
      <c r="R891" s="87"/>
      <c r="S891" s="87"/>
      <c r="T891" s="88"/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U891" s="19" t="s">
        <v>106</v>
      </c>
    </row>
    <row r="892" s="2" customFormat="1">
      <c r="A892" s="41"/>
      <c r="B892" s="42"/>
      <c r="C892" s="43"/>
      <c r="D892" s="224" t="s">
        <v>185</v>
      </c>
      <c r="E892" s="43"/>
      <c r="F892" s="256" t="s">
        <v>298</v>
      </c>
      <c r="G892" s="43"/>
      <c r="H892" s="257">
        <v>0</v>
      </c>
      <c r="I892" s="43"/>
      <c r="J892" s="43"/>
      <c r="K892" s="43"/>
      <c r="L892" s="47"/>
      <c r="M892" s="220"/>
      <c r="N892" s="221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U892" s="19" t="s">
        <v>106</v>
      </c>
    </row>
    <row r="893" s="2" customFormat="1">
      <c r="A893" s="41"/>
      <c r="B893" s="42"/>
      <c r="C893" s="43"/>
      <c r="D893" s="224" t="s">
        <v>185</v>
      </c>
      <c r="E893" s="43"/>
      <c r="F893" s="256" t="s">
        <v>301</v>
      </c>
      <c r="G893" s="43"/>
      <c r="H893" s="257">
        <v>26.228000000000002</v>
      </c>
      <c r="I893" s="43"/>
      <c r="J893" s="43"/>
      <c r="K893" s="43"/>
      <c r="L893" s="47"/>
      <c r="M893" s="220"/>
      <c r="N893" s="221"/>
      <c r="O893" s="87"/>
      <c r="P893" s="87"/>
      <c r="Q893" s="87"/>
      <c r="R893" s="87"/>
      <c r="S893" s="87"/>
      <c r="T893" s="88"/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U893" s="19" t="s">
        <v>106</v>
      </c>
    </row>
    <row r="894" s="2" customFormat="1">
      <c r="A894" s="41"/>
      <c r="B894" s="42"/>
      <c r="C894" s="43"/>
      <c r="D894" s="224" t="s">
        <v>185</v>
      </c>
      <c r="E894" s="43"/>
      <c r="F894" s="256" t="s">
        <v>175</v>
      </c>
      <c r="G894" s="43"/>
      <c r="H894" s="257">
        <v>26.228000000000002</v>
      </c>
      <c r="I894" s="43"/>
      <c r="J894" s="43"/>
      <c r="K894" s="43"/>
      <c r="L894" s="47"/>
      <c r="M894" s="220"/>
      <c r="N894" s="221"/>
      <c r="O894" s="87"/>
      <c r="P894" s="87"/>
      <c r="Q894" s="87"/>
      <c r="R894" s="87"/>
      <c r="S894" s="87"/>
      <c r="T894" s="88"/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U894" s="19" t="s">
        <v>106</v>
      </c>
    </row>
    <row r="895" s="2" customFormat="1" ht="44.25" customHeight="1">
      <c r="A895" s="41"/>
      <c r="B895" s="42"/>
      <c r="C895" s="204" t="s">
        <v>700</v>
      </c>
      <c r="D895" s="204" t="s">
        <v>163</v>
      </c>
      <c r="E895" s="205" t="s">
        <v>701</v>
      </c>
      <c r="F895" s="206" t="s">
        <v>702</v>
      </c>
      <c r="G895" s="207" t="s">
        <v>92</v>
      </c>
      <c r="H895" s="208">
        <v>0.57799999999999996</v>
      </c>
      <c r="I895" s="209"/>
      <c r="J895" s="210">
        <f>ROUND(I895*H895,2)</f>
        <v>0</v>
      </c>
      <c r="K895" s="206" t="s">
        <v>166</v>
      </c>
      <c r="L895" s="47"/>
      <c r="M895" s="211" t="s">
        <v>21</v>
      </c>
      <c r="N895" s="212" t="s">
        <v>47</v>
      </c>
      <c r="O895" s="87"/>
      <c r="P895" s="213">
        <f>O895*H895</f>
        <v>0</v>
      </c>
      <c r="Q895" s="213">
        <v>0.00116</v>
      </c>
      <c r="R895" s="213">
        <f>Q895*H895</f>
        <v>0.00067047999999999999</v>
      </c>
      <c r="S895" s="213">
        <v>0</v>
      </c>
      <c r="T895" s="214">
        <f>S895*H895</f>
        <v>0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15" t="s">
        <v>278</v>
      </c>
      <c r="AT895" s="215" t="s">
        <v>163</v>
      </c>
      <c r="AU895" s="215" t="s">
        <v>106</v>
      </c>
      <c r="AY895" s="19" t="s">
        <v>161</v>
      </c>
      <c r="BE895" s="216">
        <f>IF(N895="základní",J895,0)</f>
        <v>0</v>
      </c>
      <c r="BF895" s="216">
        <f>IF(N895="snížená",J895,0)</f>
        <v>0</v>
      </c>
      <c r="BG895" s="216">
        <f>IF(N895="zákl. přenesená",J895,0)</f>
        <v>0</v>
      </c>
      <c r="BH895" s="216">
        <f>IF(N895="sníž. přenesená",J895,0)</f>
        <v>0</v>
      </c>
      <c r="BI895" s="216">
        <f>IF(N895="nulová",J895,0)</f>
        <v>0</v>
      </c>
      <c r="BJ895" s="19" t="s">
        <v>106</v>
      </c>
      <c r="BK895" s="216">
        <f>ROUND(I895*H895,2)</f>
        <v>0</v>
      </c>
      <c r="BL895" s="19" t="s">
        <v>278</v>
      </c>
      <c r="BM895" s="215" t="s">
        <v>703</v>
      </c>
    </row>
    <row r="896" s="2" customFormat="1">
      <c r="A896" s="41"/>
      <c r="B896" s="42"/>
      <c r="C896" s="43"/>
      <c r="D896" s="217" t="s">
        <v>169</v>
      </c>
      <c r="E896" s="43"/>
      <c r="F896" s="218" t="s">
        <v>704</v>
      </c>
      <c r="G896" s="43"/>
      <c r="H896" s="43"/>
      <c r="I896" s="219"/>
      <c r="J896" s="43"/>
      <c r="K896" s="43"/>
      <c r="L896" s="47"/>
      <c r="M896" s="220"/>
      <c r="N896" s="221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19" t="s">
        <v>169</v>
      </c>
      <c r="AU896" s="19" t="s">
        <v>106</v>
      </c>
    </row>
    <row r="897" s="14" customFormat="1">
      <c r="A897" s="14"/>
      <c r="B897" s="233"/>
      <c r="C897" s="234"/>
      <c r="D897" s="224" t="s">
        <v>171</v>
      </c>
      <c r="E897" s="235" t="s">
        <v>21</v>
      </c>
      <c r="F897" s="236" t="s">
        <v>705</v>
      </c>
      <c r="G897" s="234"/>
      <c r="H897" s="237">
        <v>0.57799999999999996</v>
      </c>
      <c r="I897" s="238"/>
      <c r="J897" s="234"/>
      <c r="K897" s="234"/>
      <c r="L897" s="239"/>
      <c r="M897" s="240"/>
      <c r="N897" s="241"/>
      <c r="O897" s="241"/>
      <c r="P897" s="241"/>
      <c r="Q897" s="241"/>
      <c r="R897" s="241"/>
      <c r="S897" s="241"/>
      <c r="T897" s="242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3" t="s">
        <v>171</v>
      </c>
      <c r="AU897" s="243" t="s">
        <v>106</v>
      </c>
      <c r="AV897" s="14" t="s">
        <v>106</v>
      </c>
      <c r="AW897" s="14" t="s">
        <v>36</v>
      </c>
      <c r="AX897" s="14" t="s">
        <v>83</v>
      </c>
      <c r="AY897" s="243" t="s">
        <v>161</v>
      </c>
    </row>
    <row r="898" s="2" customFormat="1">
      <c r="A898" s="41"/>
      <c r="B898" s="42"/>
      <c r="C898" s="43"/>
      <c r="D898" s="224" t="s">
        <v>185</v>
      </c>
      <c r="E898" s="43"/>
      <c r="F898" s="255" t="s">
        <v>186</v>
      </c>
      <c r="G898" s="43"/>
      <c r="H898" s="43"/>
      <c r="I898" s="43"/>
      <c r="J898" s="43"/>
      <c r="K898" s="43"/>
      <c r="L898" s="47"/>
      <c r="M898" s="220"/>
      <c r="N898" s="221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U898" s="19" t="s">
        <v>106</v>
      </c>
    </row>
    <row r="899" s="2" customFormat="1">
      <c r="A899" s="41"/>
      <c r="B899" s="42"/>
      <c r="C899" s="43"/>
      <c r="D899" s="224" t="s">
        <v>185</v>
      </c>
      <c r="E899" s="43"/>
      <c r="F899" s="256" t="s">
        <v>172</v>
      </c>
      <c r="G899" s="43"/>
      <c r="H899" s="257">
        <v>0</v>
      </c>
      <c r="I899" s="43"/>
      <c r="J899" s="43"/>
      <c r="K899" s="43"/>
      <c r="L899" s="47"/>
      <c r="M899" s="220"/>
      <c r="N899" s="221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U899" s="19" t="s">
        <v>106</v>
      </c>
    </row>
    <row r="900" s="2" customFormat="1">
      <c r="A900" s="41"/>
      <c r="B900" s="42"/>
      <c r="C900" s="43"/>
      <c r="D900" s="224" t="s">
        <v>185</v>
      </c>
      <c r="E900" s="43"/>
      <c r="F900" s="256" t="s">
        <v>187</v>
      </c>
      <c r="G900" s="43"/>
      <c r="H900" s="257">
        <v>0</v>
      </c>
      <c r="I900" s="43"/>
      <c r="J900" s="43"/>
      <c r="K900" s="43"/>
      <c r="L900" s="47"/>
      <c r="M900" s="220"/>
      <c r="N900" s="221"/>
      <c r="O900" s="87"/>
      <c r="P900" s="87"/>
      <c r="Q900" s="87"/>
      <c r="R900" s="87"/>
      <c r="S900" s="87"/>
      <c r="T900" s="88"/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U900" s="19" t="s">
        <v>106</v>
      </c>
    </row>
    <row r="901" s="2" customFormat="1">
      <c r="A901" s="41"/>
      <c r="B901" s="42"/>
      <c r="C901" s="43"/>
      <c r="D901" s="224" t="s">
        <v>185</v>
      </c>
      <c r="E901" s="43"/>
      <c r="F901" s="256" t="s">
        <v>188</v>
      </c>
      <c r="G901" s="43"/>
      <c r="H901" s="257">
        <v>2.5699999999999998</v>
      </c>
      <c r="I901" s="43"/>
      <c r="J901" s="43"/>
      <c r="K901" s="43"/>
      <c r="L901" s="47"/>
      <c r="M901" s="220"/>
      <c r="N901" s="221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U901" s="19" t="s">
        <v>106</v>
      </c>
    </row>
    <row r="902" s="2" customFormat="1">
      <c r="A902" s="41"/>
      <c r="B902" s="42"/>
      <c r="C902" s="43"/>
      <c r="D902" s="224" t="s">
        <v>185</v>
      </c>
      <c r="E902" s="43"/>
      <c r="F902" s="256" t="s">
        <v>175</v>
      </c>
      <c r="G902" s="43"/>
      <c r="H902" s="257">
        <v>2.5699999999999998</v>
      </c>
      <c r="I902" s="43"/>
      <c r="J902" s="43"/>
      <c r="K902" s="43"/>
      <c r="L902" s="47"/>
      <c r="M902" s="220"/>
      <c r="N902" s="221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U902" s="19" t="s">
        <v>106</v>
      </c>
    </row>
    <row r="903" s="2" customFormat="1" ht="33" customHeight="1">
      <c r="A903" s="41"/>
      <c r="B903" s="42"/>
      <c r="C903" s="258" t="s">
        <v>706</v>
      </c>
      <c r="D903" s="258" t="s">
        <v>206</v>
      </c>
      <c r="E903" s="259" t="s">
        <v>707</v>
      </c>
      <c r="F903" s="260" t="s">
        <v>708</v>
      </c>
      <c r="G903" s="261" t="s">
        <v>92</v>
      </c>
      <c r="H903" s="262">
        <v>0.60699999999999998</v>
      </c>
      <c r="I903" s="263"/>
      <c r="J903" s="264">
        <f>ROUND(I903*H903,2)</f>
        <v>0</v>
      </c>
      <c r="K903" s="260" t="s">
        <v>197</v>
      </c>
      <c r="L903" s="265"/>
      <c r="M903" s="266" t="s">
        <v>21</v>
      </c>
      <c r="N903" s="267" t="s">
        <v>47</v>
      </c>
      <c r="O903" s="87"/>
      <c r="P903" s="213">
        <f>O903*H903</f>
        <v>0</v>
      </c>
      <c r="Q903" s="213">
        <v>0.00089999999999999998</v>
      </c>
      <c r="R903" s="213">
        <f>Q903*H903</f>
        <v>0.0005463</v>
      </c>
      <c r="S903" s="213">
        <v>0</v>
      </c>
      <c r="T903" s="214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15" t="s">
        <v>383</v>
      </c>
      <c r="AT903" s="215" t="s">
        <v>206</v>
      </c>
      <c r="AU903" s="215" t="s">
        <v>106</v>
      </c>
      <c r="AY903" s="19" t="s">
        <v>161</v>
      </c>
      <c r="BE903" s="216">
        <f>IF(N903="základní",J903,0)</f>
        <v>0</v>
      </c>
      <c r="BF903" s="216">
        <f>IF(N903="snížená",J903,0)</f>
        <v>0</v>
      </c>
      <c r="BG903" s="216">
        <f>IF(N903="zákl. přenesená",J903,0)</f>
        <v>0</v>
      </c>
      <c r="BH903" s="216">
        <f>IF(N903="sníž. přenesená",J903,0)</f>
        <v>0</v>
      </c>
      <c r="BI903" s="216">
        <f>IF(N903="nulová",J903,0)</f>
        <v>0</v>
      </c>
      <c r="BJ903" s="19" t="s">
        <v>106</v>
      </c>
      <c r="BK903" s="216">
        <f>ROUND(I903*H903,2)</f>
        <v>0</v>
      </c>
      <c r="BL903" s="19" t="s">
        <v>278</v>
      </c>
      <c r="BM903" s="215" t="s">
        <v>709</v>
      </c>
    </row>
    <row r="904" s="14" customFormat="1">
      <c r="A904" s="14"/>
      <c r="B904" s="233"/>
      <c r="C904" s="234"/>
      <c r="D904" s="224" t="s">
        <v>171</v>
      </c>
      <c r="E904" s="234"/>
      <c r="F904" s="236" t="s">
        <v>710</v>
      </c>
      <c r="G904" s="234"/>
      <c r="H904" s="237">
        <v>0.60699999999999998</v>
      </c>
      <c r="I904" s="238"/>
      <c r="J904" s="234"/>
      <c r="K904" s="234"/>
      <c r="L904" s="239"/>
      <c r="M904" s="240"/>
      <c r="N904" s="241"/>
      <c r="O904" s="241"/>
      <c r="P904" s="241"/>
      <c r="Q904" s="241"/>
      <c r="R904" s="241"/>
      <c r="S904" s="241"/>
      <c r="T904" s="242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3" t="s">
        <v>171</v>
      </c>
      <c r="AU904" s="243" t="s">
        <v>106</v>
      </c>
      <c r="AV904" s="14" t="s">
        <v>106</v>
      </c>
      <c r="AW904" s="14" t="s">
        <v>4</v>
      </c>
      <c r="AX904" s="14" t="s">
        <v>83</v>
      </c>
      <c r="AY904" s="243" t="s">
        <v>161</v>
      </c>
    </row>
    <row r="905" s="2" customFormat="1" ht="37.8" customHeight="1">
      <c r="A905" s="41"/>
      <c r="B905" s="42"/>
      <c r="C905" s="204" t="s">
        <v>711</v>
      </c>
      <c r="D905" s="204" t="s">
        <v>163</v>
      </c>
      <c r="E905" s="205" t="s">
        <v>712</v>
      </c>
      <c r="F905" s="206" t="s">
        <v>713</v>
      </c>
      <c r="G905" s="207" t="s">
        <v>92</v>
      </c>
      <c r="H905" s="208">
        <v>52.332000000000001</v>
      </c>
      <c r="I905" s="209"/>
      <c r="J905" s="210">
        <f>ROUND(I905*H905,2)</f>
        <v>0</v>
      </c>
      <c r="K905" s="206" t="s">
        <v>166</v>
      </c>
      <c r="L905" s="47"/>
      <c r="M905" s="211" t="s">
        <v>21</v>
      </c>
      <c r="N905" s="212" t="s">
        <v>47</v>
      </c>
      <c r="O905" s="87"/>
      <c r="P905" s="213">
        <f>O905*H905</f>
        <v>0</v>
      </c>
      <c r="Q905" s="213">
        <v>0</v>
      </c>
      <c r="R905" s="213">
        <f>Q905*H905</f>
        <v>0</v>
      </c>
      <c r="S905" s="213">
        <v>0</v>
      </c>
      <c r="T905" s="214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15" t="s">
        <v>278</v>
      </c>
      <c r="AT905" s="215" t="s">
        <v>163</v>
      </c>
      <c r="AU905" s="215" t="s">
        <v>106</v>
      </c>
      <c r="AY905" s="19" t="s">
        <v>161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19" t="s">
        <v>106</v>
      </c>
      <c r="BK905" s="216">
        <f>ROUND(I905*H905,2)</f>
        <v>0</v>
      </c>
      <c r="BL905" s="19" t="s">
        <v>278</v>
      </c>
      <c r="BM905" s="215" t="s">
        <v>714</v>
      </c>
    </row>
    <row r="906" s="2" customFormat="1">
      <c r="A906" s="41"/>
      <c r="B906" s="42"/>
      <c r="C906" s="43"/>
      <c r="D906" s="217" t="s">
        <v>169</v>
      </c>
      <c r="E906" s="43"/>
      <c r="F906" s="218" t="s">
        <v>715</v>
      </c>
      <c r="G906" s="43"/>
      <c r="H906" s="43"/>
      <c r="I906" s="219"/>
      <c r="J906" s="43"/>
      <c r="K906" s="43"/>
      <c r="L906" s="47"/>
      <c r="M906" s="220"/>
      <c r="N906" s="221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19" t="s">
        <v>169</v>
      </c>
      <c r="AU906" s="19" t="s">
        <v>106</v>
      </c>
    </row>
    <row r="907" s="2" customFormat="1" ht="37.8" customHeight="1">
      <c r="A907" s="41"/>
      <c r="B907" s="42"/>
      <c r="C907" s="258" t="s">
        <v>716</v>
      </c>
      <c r="D907" s="258" t="s">
        <v>206</v>
      </c>
      <c r="E907" s="259" t="s">
        <v>717</v>
      </c>
      <c r="F907" s="260" t="s">
        <v>718</v>
      </c>
      <c r="G907" s="261" t="s">
        <v>92</v>
      </c>
      <c r="H907" s="262">
        <v>54.948999999999998</v>
      </c>
      <c r="I907" s="263"/>
      <c r="J907" s="264">
        <f>ROUND(I907*H907,2)</f>
        <v>0</v>
      </c>
      <c r="K907" s="260" t="s">
        <v>166</v>
      </c>
      <c r="L907" s="265"/>
      <c r="M907" s="266" t="s">
        <v>21</v>
      </c>
      <c r="N907" s="267" t="s">
        <v>47</v>
      </c>
      <c r="O907" s="87"/>
      <c r="P907" s="213">
        <f>O907*H907</f>
        <v>0</v>
      </c>
      <c r="Q907" s="213">
        <v>0.0035999999999999999</v>
      </c>
      <c r="R907" s="213">
        <f>Q907*H907</f>
        <v>0.19781639999999998</v>
      </c>
      <c r="S907" s="213">
        <v>0</v>
      </c>
      <c r="T907" s="214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15" t="s">
        <v>383</v>
      </c>
      <c r="AT907" s="215" t="s">
        <v>206</v>
      </c>
      <c r="AU907" s="215" t="s">
        <v>106</v>
      </c>
      <c r="AY907" s="19" t="s">
        <v>161</v>
      </c>
      <c r="BE907" s="216">
        <f>IF(N907="základní",J907,0)</f>
        <v>0</v>
      </c>
      <c r="BF907" s="216">
        <f>IF(N907="snížená",J907,0)</f>
        <v>0</v>
      </c>
      <c r="BG907" s="216">
        <f>IF(N907="zákl. přenesená",J907,0)</f>
        <v>0</v>
      </c>
      <c r="BH907" s="216">
        <f>IF(N907="sníž. přenesená",J907,0)</f>
        <v>0</v>
      </c>
      <c r="BI907" s="216">
        <f>IF(N907="nulová",J907,0)</f>
        <v>0</v>
      </c>
      <c r="BJ907" s="19" t="s">
        <v>106</v>
      </c>
      <c r="BK907" s="216">
        <f>ROUND(I907*H907,2)</f>
        <v>0</v>
      </c>
      <c r="BL907" s="19" t="s">
        <v>278</v>
      </c>
      <c r="BM907" s="215" t="s">
        <v>719</v>
      </c>
    </row>
    <row r="908" s="14" customFormat="1">
      <c r="A908" s="14"/>
      <c r="B908" s="233"/>
      <c r="C908" s="234"/>
      <c r="D908" s="224" t="s">
        <v>171</v>
      </c>
      <c r="E908" s="235" t="s">
        <v>21</v>
      </c>
      <c r="F908" s="236" t="s">
        <v>90</v>
      </c>
      <c r="G908" s="234"/>
      <c r="H908" s="237">
        <v>52.332000000000001</v>
      </c>
      <c r="I908" s="238"/>
      <c r="J908" s="234"/>
      <c r="K908" s="234"/>
      <c r="L908" s="239"/>
      <c r="M908" s="240"/>
      <c r="N908" s="241"/>
      <c r="O908" s="241"/>
      <c r="P908" s="241"/>
      <c r="Q908" s="241"/>
      <c r="R908" s="241"/>
      <c r="S908" s="241"/>
      <c r="T908" s="242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3" t="s">
        <v>171</v>
      </c>
      <c r="AU908" s="243" t="s">
        <v>106</v>
      </c>
      <c r="AV908" s="14" t="s">
        <v>106</v>
      </c>
      <c r="AW908" s="14" t="s">
        <v>36</v>
      </c>
      <c r="AX908" s="14" t="s">
        <v>83</v>
      </c>
      <c r="AY908" s="243" t="s">
        <v>161</v>
      </c>
    </row>
    <row r="909" s="2" customFormat="1">
      <c r="A909" s="41"/>
      <c r="B909" s="42"/>
      <c r="C909" s="43"/>
      <c r="D909" s="224" t="s">
        <v>185</v>
      </c>
      <c r="E909" s="43"/>
      <c r="F909" s="255" t="s">
        <v>225</v>
      </c>
      <c r="G909" s="43"/>
      <c r="H909" s="43"/>
      <c r="I909" s="43"/>
      <c r="J909" s="43"/>
      <c r="K909" s="43"/>
      <c r="L909" s="47"/>
      <c r="M909" s="220"/>
      <c r="N909" s="221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U909" s="19" t="s">
        <v>106</v>
      </c>
    </row>
    <row r="910" s="2" customFormat="1">
      <c r="A910" s="41"/>
      <c r="B910" s="42"/>
      <c r="C910" s="43"/>
      <c r="D910" s="224" t="s">
        <v>185</v>
      </c>
      <c r="E910" s="43"/>
      <c r="F910" s="256" t="s">
        <v>172</v>
      </c>
      <c r="G910" s="43"/>
      <c r="H910" s="257">
        <v>0</v>
      </c>
      <c r="I910" s="43"/>
      <c r="J910" s="43"/>
      <c r="K910" s="43"/>
      <c r="L910" s="47"/>
      <c r="M910" s="220"/>
      <c r="N910" s="221"/>
      <c r="O910" s="87"/>
      <c r="P910" s="87"/>
      <c r="Q910" s="87"/>
      <c r="R910" s="87"/>
      <c r="S910" s="87"/>
      <c r="T910" s="88"/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U910" s="19" t="s">
        <v>106</v>
      </c>
    </row>
    <row r="911" s="2" customFormat="1">
      <c r="A911" s="41"/>
      <c r="B911" s="42"/>
      <c r="C911" s="43"/>
      <c r="D911" s="224" t="s">
        <v>185</v>
      </c>
      <c r="E911" s="43"/>
      <c r="F911" s="256" t="s">
        <v>226</v>
      </c>
      <c r="G911" s="43"/>
      <c r="H911" s="257">
        <v>0</v>
      </c>
      <c r="I911" s="43"/>
      <c r="J911" s="43"/>
      <c r="K911" s="43"/>
      <c r="L911" s="47"/>
      <c r="M911" s="220"/>
      <c r="N911" s="221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U911" s="19" t="s">
        <v>106</v>
      </c>
    </row>
    <row r="912" s="2" customFormat="1">
      <c r="A912" s="41"/>
      <c r="B912" s="42"/>
      <c r="C912" s="43"/>
      <c r="D912" s="224" t="s">
        <v>185</v>
      </c>
      <c r="E912" s="43"/>
      <c r="F912" s="256" t="s">
        <v>227</v>
      </c>
      <c r="G912" s="43"/>
      <c r="H912" s="257">
        <v>52.332000000000001</v>
      </c>
      <c r="I912" s="43"/>
      <c r="J912" s="43"/>
      <c r="K912" s="43"/>
      <c r="L912" s="47"/>
      <c r="M912" s="220"/>
      <c r="N912" s="221"/>
      <c r="O912" s="87"/>
      <c r="P912" s="87"/>
      <c r="Q912" s="87"/>
      <c r="R912" s="87"/>
      <c r="S912" s="87"/>
      <c r="T912" s="88"/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U912" s="19" t="s">
        <v>106</v>
      </c>
    </row>
    <row r="913" s="2" customFormat="1">
      <c r="A913" s="41"/>
      <c r="B913" s="42"/>
      <c r="C913" s="43"/>
      <c r="D913" s="224" t="s">
        <v>185</v>
      </c>
      <c r="E913" s="43"/>
      <c r="F913" s="256" t="s">
        <v>175</v>
      </c>
      <c r="G913" s="43"/>
      <c r="H913" s="257">
        <v>52.332000000000001</v>
      </c>
      <c r="I913" s="43"/>
      <c r="J913" s="43"/>
      <c r="K913" s="43"/>
      <c r="L913" s="47"/>
      <c r="M913" s="220"/>
      <c r="N913" s="221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U913" s="19" t="s">
        <v>106</v>
      </c>
    </row>
    <row r="914" s="14" customFormat="1">
      <c r="A914" s="14"/>
      <c r="B914" s="233"/>
      <c r="C914" s="234"/>
      <c r="D914" s="224" t="s">
        <v>171</v>
      </c>
      <c r="E914" s="234"/>
      <c r="F914" s="236" t="s">
        <v>720</v>
      </c>
      <c r="G914" s="234"/>
      <c r="H914" s="237">
        <v>54.948999999999998</v>
      </c>
      <c r="I914" s="238"/>
      <c r="J914" s="234"/>
      <c r="K914" s="234"/>
      <c r="L914" s="239"/>
      <c r="M914" s="240"/>
      <c r="N914" s="241"/>
      <c r="O914" s="241"/>
      <c r="P914" s="241"/>
      <c r="Q914" s="241"/>
      <c r="R914" s="241"/>
      <c r="S914" s="241"/>
      <c r="T914" s="242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3" t="s">
        <v>171</v>
      </c>
      <c r="AU914" s="243" t="s">
        <v>106</v>
      </c>
      <c r="AV914" s="14" t="s">
        <v>106</v>
      </c>
      <c r="AW914" s="14" t="s">
        <v>4</v>
      </c>
      <c r="AX914" s="14" t="s">
        <v>83</v>
      </c>
      <c r="AY914" s="243" t="s">
        <v>161</v>
      </c>
    </row>
    <row r="915" s="2" customFormat="1" ht="49.05" customHeight="1">
      <c r="A915" s="41"/>
      <c r="B915" s="42"/>
      <c r="C915" s="204" t="s">
        <v>721</v>
      </c>
      <c r="D915" s="204" t="s">
        <v>163</v>
      </c>
      <c r="E915" s="205" t="s">
        <v>722</v>
      </c>
      <c r="F915" s="206" t="s">
        <v>723</v>
      </c>
      <c r="G915" s="207" t="s">
        <v>92</v>
      </c>
      <c r="H915" s="208">
        <v>52.332000000000001</v>
      </c>
      <c r="I915" s="209"/>
      <c r="J915" s="210">
        <f>ROUND(I915*H915,2)</f>
        <v>0</v>
      </c>
      <c r="K915" s="206" t="s">
        <v>166</v>
      </c>
      <c r="L915" s="47"/>
      <c r="M915" s="211" t="s">
        <v>21</v>
      </c>
      <c r="N915" s="212" t="s">
        <v>47</v>
      </c>
      <c r="O915" s="87"/>
      <c r="P915" s="213">
        <f>O915*H915</f>
        <v>0</v>
      </c>
      <c r="Q915" s="213">
        <v>9.0000000000000006E-05</v>
      </c>
      <c r="R915" s="213">
        <f>Q915*H915</f>
        <v>0.0047098800000000005</v>
      </c>
      <c r="S915" s="213">
        <v>0</v>
      </c>
      <c r="T915" s="214">
        <f>S915*H915</f>
        <v>0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15" t="s">
        <v>278</v>
      </c>
      <c r="AT915" s="215" t="s">
        <v>163</v>
      </c>
      <c r="AU915" s="215" t="s">
        <v>106</v>
      </c>
      <c r="AY915" s="19" t="s">
        <v>161</v>
      </c>
      <c r="BE915" s="216">
        <f>IF(N915="základní",J915,0)</f>
        <v>0</v>
      </c>
      <c r="BF915" s="216">
        <f>IF(N915="snížená",J915,0)</f>
        <v>0</v>
      </c>
      <c r="BG915" s="216">
        <f>IF(N915="zákl. přenesená",J915,0)</f>
        <v>0</v>
      </c>
      <c r="BH915" s="216">
        <f>IF(N915="sníž. přenesená",J915,0)</f>
        <v>0</v>
      </c>
      <c r="BI915" s="216">
        <f>IF(N915="nulová",J915,0)</f>
        <v>0</v>
      </c>
      <c r="BJ915" s="19" t="s">
        <v>106</v>
      </c>
      <c r="BK915" s="216">
        <f>ROUND(I915*H915,2)</f>
        <v>0</v>
      </c>
      <c r="BL915" s="19" t="s">
        <v>278</v>
      </c>
      <c r="BM915" s="215" t="s">
        <v>724</v>
      </c>
    </row>
    <row r="916" s="2" customFormat="1">
      <c r="A916" s="41"/>
      <c r="B916" s="42"/>
      <c r="C916" s="43"/>
      <c r="D916" s="217" t="s">
        <v>169</v>
      </c>
      <c r="E916" s="43"/>
      <c r="F916" s="218" t="s">
        <v>725</v>
      </c>
      <c r="G916" s="43"/>
      <c r="H916" s="43"/>
      <c r="I916" s="219"/>
      <c r="J916" s="43"/>
      <c r="K916" s="43"/>
      <c r="L916" s="47"/>
      <c r="M916" s="220"/>
      <c r="N916" s="221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19" t="s">
        <v>169</v>
      </c>
      <c r="AU916" s="19" t="s">
        <v>106</v>
      </c>
    </row>
    <row r="917" s="14" customFormat="1">
      <c r="A917" s="14"/>
      <c r="B917" s="233"/>
      <c r="C917" s="234"/>
      <c r="D917" s="224" t="s">
        <v>171</v>
      </c>
      <c r="E917" s="235" t="s">
        <v>21</v>
      </c>
      <c r="F917" s="236" t="s">
        <v>90</v>
      </c>
      <c r="G917" s="234"/>
      <c r="H917" s="237">
        <v>52.332000000000001</v>
      </c>
      <c r="I917" s="238"/>
      <c r="J917" s="234"/>
      <c r="K917" s="234"/>
      <c r="L917" s="239"/>
      <c r="M917" s="240"/>
      <c r="N917" s="241"/>
      <c r="O917" s="241"/>
      <c r="P917" s="241"/>
      <c r="Q917" s="241"/>
      <c r="R917" s="241"/>
      <c r="S917" s="241"/>
      <c r="T917" s="242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3" t="s">
        <v>171</v>
      </c>
      <c r="AU917" s="243" t="s">
        <v>106</v>
      </c>
      <c r="AV917" s="14" t="s">
        <v>106</v>
      </c>
      <c r="AW917" s="14" t="s">
        <v>36</v>
      </c>
      <c r="AX917" s="14" t="s">
        <v>83</v>
      </c>
      <c r="AY917" s="243" t="s">
        <v>161</v>
      </c>
    </row>
    <row r="918" s="2" customFormat="1">
      <c r="A918" s="41"/>
      <c r="B918" s="42"/>
      <c r="C918" s="43"/>
      <c r="D918" s="224" t="s">
        <v>185</v>
      </c>
      <c r="E918" s="43"/>
      <c r="F918" s="255" t="s">
        <v>225</v>
      </c>
      <c r="G918" s="43"/>
      <c r="H918" s="43"/>
      <c r="I918" s="43"/>
      <c r="J918" s="43"/>
      <c r="K918" s="43"/>
      <c r="L918" s="47"/>
      <c r="M918" s="220"/>
      <c r="N918" s="221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U918" s="19" t="s">
        <v>106</v>
      </c>
    </row>
    <row r="919" s="2" customFormat="1">
      <c r="A919" s="41"/>
      <c r="B919" s="42"/>
      <c r="C919" s="43"/>
      <c r="D919" s="224" t="s">
        <v>185</v>
      </c>
      <c r="E919" s="43"/>
      <c r="F919" s="256" t="s">
        <v>172</v>
      </c>
      <c r="G919" s="43"/>
      <c r="H919" s="257">
        <v>0</v>
      </c>
      <c r="I919" s="43"/>
      <c r="J919" s="43"/>
      <c r="K919" s="43"/>
      <c r="L919" s="47"/>
      <c r="M919" s="220"/>
      <c r="N919" s="221"/>
      <c r="O919" s="87"/>
      <c r="P919" s="87"/>
      <c r="Q919" s="87"/>
      <c r="R919" s="87"/>
      <c r="S919" s="87"/>
      <c r="T919" s="88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U919" s="19" t="s">
        <v>106</v>
      </c>
    </row>
    <row r="920" s="2" customFormat="1">
      <c r="A920" s="41"/>
      <c r="B920" s="42"/>
      <c r="C920" s="43"/>
      <c r="D920" s="224" t="s">
        <v>185</v>
      </c>
      <c r="E920" s="43"/>
      <c r="F920" s="256" t="s">
        <v>226</v>
      </c>
      <c r="G920" s="43"/>
      <c r="H920" s="257">
        <v>0</v>
      </c>
      <c r="I920" s="43"/>
      <c r="J920" s="43"/>
      <c r="K920" s="43"/>
      <c r="L920" s="47"/>
      <c r="M920" s="220"/>
      <c r="N920" s="221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U920" s="19" t="s">
        <v>106</v>
      </c>
    </row>
    <row r="921" s="2" customFormat="1">
      <c r="A921" s="41"/>
      <c r="B921" s="42"/>
      <c r="C921" s="43"/>
      <c r="D921" s="224" t="s">
        <v>185</v>
      </c>
      <c r="E921" s="43"/>
      <c r="F921" s="256" t="s">
        <v>227</v>
      </c>
      <c r="G921" s="43"/>
      <c r="H921" s="257">
        <v>52.332000000000001</v>
      </c>
      <c r="I921" s="43"/>
      <c r="J921" s="43"/>
      <c r="K921" s="43"/>
      <c r="L921" s="47"/>
      <c r="M921" s="220"/>
      <c r="N921" s="221"/>
      <c r="O921" s="87"/>
      <c r="P921" s="87"/>
      <c r="Q921" s="87"/>
      <c r="R921" s="87"/>
      <c r="S921" s="87"/>
      <c r="T921" s="88"/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U921" s="19" t="s">
        <v>106</v>
      </c>
    </row>
    <row r="922" s="2" customFormat="1">
      <c r="A922" s="41"/>
      <c r="B922" s="42"/>
      <c r="C922" s="43"/>
      <c r="D922" s="224" t="s">
        <v>185</v>
      </c>
      <c r="E922" s="43"/>
      <c r="F922" s="256" t="s">
        <v>175</v>
      </c>
      <c r="G922" s="43"/>
      <c r="H922" s="257">
        <v>52.332000000000001</v>
      </c>
      <c r="I922" s="43"/>
      <c r="J922" s="43"/>
      <c r="K922" s="43"/>
      <c r="L922" s="47"/>
      <c r="M922" s="220"/>
      <c r="N922" s="221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U922" s="19" t="s">
        <v>106</v>
      </c>
    </row>
    <row r="923" s="2" customFormat="1" ht="24.15" customHeight="1">
      <c r="A923" s="41"/>
      <c r="B923" s="42"/>
      <c r="C923" s="204" t="s">
        <v>726</v>
      </c>
      <c r="D923" s="204" t="s">
        <v>163</v>
      </c>
      <c r="E923" s="205" t="s">
        <v>727</v>
      </c>
      <c r="F923" s="206" t="s">
        <v>728</v>
      </c>
      <c r="G923" s="207" t="s">
        <v>92</v>
      </c>
      <c r="H923" s="208">
        <v>52.332000000000001</v>
      </c>
      <c r="I923" s="209"/>
      <c r="J923" s="210">
        <f>ROUND(I923*H923,2)</f>
        <v>0</v>
      </c>
      <c r="K923" s="206" t="s">
        <v>166</v>
      </c>
      <c r="L923" s="47"/>
      <c r="M923" s="211" t="s">
        <v>21</v>
      </c>
      <c r="N923" s="212" t="s">
        <v>47</v>
      </c>
      <c r="O923" s="87"/>
      <c r="P923" s="213">
        <f>O923*H923</f>
        <v>0</v>
      </c>
      <c r="Q923" s="213">
        <v>0</v>
      </c>
      <c r="R923" s="213">
        <f>Q923*H923</f>
        <v>0</v>
      </c>
      <c r="S923" s="213">
        <v>0</v>
      </c>
      <c r="T923" s="214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15" t="s">
        <v>278</v>
      </c>
      <c r="AT923" s="215" t="s">
        <v>163</v>
      </c>
      <c r="AU923" s="215" t="s">
        <v>106</v>
      </c>
      <c r="AY923" s="19" t="s">
        <v>161</v>
      </c>
      <c r="BE923" s="216">
        <f>IF(N923="základní",J923,0)</f>
        <v>0</v>
      </c>
      <c r="BF923" s="216">
        <f>IF(N923="snížená",J923,0)</f>
        <v>0</v>
      </c>
      <c r="BG923" s="216">
        <f>IF(N923="zákl. přenesená",J923,0)</f>
        <v>0</v>
      </c>
      <c r="BH923" s="216">
        <f>IF(N923="sníž. přenesená",J923,0)</f>
        <v>0</v>
      </c>
      <c r="BI923" s="216">
        <f>IF(N923="nulová",J923,0)</f>
        <v>0</v>
      </c>
      <c r="BJ923" s="19" t="s">
        <v>106</v>
      </c>
      <c r="BK923" s="216">
        <f>ROUND(I923*H923,2)</f>
        <v>0</v>
      </c>
      <c r="BL923" s="19" t="s">
        <v>278</v>
      </c>
      <c r="BM923" s="215" t="s">
        <v>729</v>
      </c>
    </row>
    <row r="924" s="2" customFormat="1">
      <c r="A924" s="41"/>
      <c r="B924" s="42"/>
      <c r="C924" s="43"/>
      <c r="D924" s="217" t="s">
        <v>169</v>
      </c>
      <c r="E924" s="43"/>
      <c r="F924" s="218" t="s">
        <v>730</v>
      </c>
      <c r="G924" s="43"/>
      <c r="H924" s="43"/>
      <c r="I924" s="219"/>
      <c r="J924" s="43"/>
      <c r="K924" s="43"/>
      <c r="L924" s="47"/>
      <c r="M924" s="220"/>
      <c r="N924" s="221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19" t="s">
        <v>169</v>
      </c>
      <c r="AU924" s="19" t="s">
        <v>106</v>
      </c>
    </row>
    <row r="925" s="13" customFormat="1">
      <c r="A925" s="13"/>
      <c r="B925" s="222"/>
      <c r="C925" s="223"/>
      <c r="D925" s="224" t="s">
        <v>171</v>
      </c>
      <c r="E925" s="225" t="s">
        <v>21</v>
      </c>
      <c r="F925" s="226" t="s">
        <v>172</v>
      </c>
      <c r="G925" s="223"/>
      <c r="H925" s="225" t="s">
        <v>21</v>
      </c>
      <c r="I925" s="227"/>
      <c r="J925" s="223"/>
      <c r="K925" s="223"/>
      <c r="L925" s="228"/>
      <c r="M925" s="229"/>
      <c r="N925" s="230"/>
      <c r="O925" s="230"/>
      <c r="P925" s="230"/>
      <c r="Q925" s="230"/>
      <c r="R925" s="230"/>
      <c r="S925" s="230"/>
      <c r="T925" s="231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2" t="s">
        <v>171</v>
      </c>
      <c r="AU925" s="232" t="s">
        <v>106</v>
      </c>
      <c r="AV925" s="13" t="s">
        <v>83</v>
      </c>
      <c r="AW925" s="13" t="s">
        <v>36</v>
      </c>
      <c r="AX925" s="13" t="s">
        <v>75</v>
      </c>
      <c r="AY925" s="232" t="s">
        <v>161</v>
      </c>
    </row>
    <row r="926" s="13" customFormat="1">
      <c r="A926" s="13"/>
      <c r="B926" s="222"/>
      <c r="C926" s="223"/>
      <c r="D926" s="224" t="s">
        <v>171</v>
      </c>
      <c r="E926" s="225" t="s">
        <v>21</v>
      </c>
      <c r="F926" s="226" t="s">
        <v>731</v>
      </c>
      <c r="G926" s="223"/>
      <c r="H926" s="225" t="s">
        <v>21</v>
      </c>
      <c r="I926" s="227"/>
      <c r="J926" s="223"/>
      <c r="K926" s="223"/>
      <c r="L926" s="228"/>
      <c r="M926" s="229"/>
      <c r="N926" s="230"/>
      <c r="O926" s="230"/>
      <c r="P926" s="230"/>
      <c r="Q926" s="230"/>
      <c r="R926" s="230"/>
      <c r="S926" s="230"/>
      <c r="T926" s="231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2" t="s">
        <v>171</v>
      </c>
      <c r="AU926" s="232" t="s">
        <v>106</v>
      </c>
      <c r="AV926" s="13" t="s">
        <v>83</v>
      </c>
      <c r="AW926" s="13" t="s">
        <v>36</v>
      </c>
      <c r="AX926" s="13" t="s">
        <v>75</v>
      </c>
      <c r="AY926" s="232" t="s">
        <v>161</v>
      </c>
    </row>
    <row r="927" s="14" customFormat="1">
      <c r="A927" s="14"/>
      <c r="B927" s="233"/>
      <c r="C927" s="234"/>
      <c r="D927" s="224" t="s">
        <v>171</v>
      </c>
      <c r="E927" s="235" t="s">
        <v>21</v>
      </c>
      <c r="F927" s="236" t="s">
        <v>90</v>
      </c>
      <c r="G927" s="234"/>
      <c r="H927" s="237">
        <v>52.332000000000001</v>
      </c>
      <c r="I927" s="238"/>
      <c r="J927" s="234"/>
      <c r="K927" s="234"/>
      <c r="L927" s="239"/>
      <c r="M927" s="240"/>
      <c r="N927" s="241"/>
      <c r="O927" s="241"/>
      <c r="P927" s="241"/>
      <c r="Q927" s="241"/>
      <c r="R927" s="241"/>
      <c r="S927" s="241"/>
      <c r="T927" s="242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3" t="s">
        <v>171</v>
      </c>
      <c r="AU927" s="243" t="s">
        <v>106</v>
      </c>
      <c r="AV927" s="14" t="s">
        <v>106</v>
      </c>
      <c r="AW927" s="14" t="s">
        <v>36</v>
      </c>
      <c r="AX927" s="14" t="s">
        <v>75</v>
      </c>
      <c r="AY927" s="243" t="s">
        <v>161</v>
      </c>
    </row>
    <row r="928" s="15" customFormat="1">
      <c r="A928" s="15"/>
      <c r="B928" s="244"/>
      <c r="C928" s="245"/>
      <c r="D928" s="224" t="s">
        <v>171</v>
      </c>
      <c r="E928" s="246" t="s">
        <v>21</v>
      </c>
      <c r="F928" s="247" t="s">
        <v>175</v>
      </c>
      <c r="G928" s="245"/>
      <c r="H928" s="248">
        <v>52.332000000000001</v>
      </c>
      <c r="I928" s="249"/>
      <c r="J928" s="245"/>
      <c r="K928" s="245"/>
      <c r="L928" s="250"/>
      <c r="M928" s="251"/>
      <c r="N928" s="252"/>
      <c r="O928" s="252"/>
      <c r="P928" s="252"/>
      <c r="Q928" s="252"/>
      <c r="R928" s="252"/>
      <c r="S928" s="252"/>
      <c r="T928" s="253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54" t="s">
        <v>171</v>
      </c>
      <c r="AU928" s="254" t="s">
        <v>106</v>
      </c>
      <c r="AV928" s="15" t="s">
        <v>167</v>
      </c>
      <c r="AW928" s="15" t="s">
        <v>36</v>
      </c>
      <c r="AX928" s="15" t="s">
        <v>83</v>
      </c>
      <c r="AY928" s="254" t="s">
        <v>161</v>
      </c>
    </row>
    <row r="929" s="2" customFormat="1">
      <c r="A929" s="41"/>
      <c r="B929" s="42"/>
      <c r="C929" s="43"/>
      <c r="D929" s="224" t="s">
        <v>185</v>
      </c>
      <c r="E929" s="43"/>
      <c r="F929" s="255" t="s">
        <v>225</v>
      </c>
      <c r="G929" s="43"/>
      <c r="H929" s="43"/>
      <c r="I929" s="43"/>
      <c r="J929" s="43"/>
      <c r="K929" s="43"/>
      <c r="L929" s="47"/>
      <c r="M929" s="220"/>
      <c r="N929" s="221"/>
      <c r="O929" s="87"/>
      <c r="P929" s="87"/>
      <c r="Q929" s="87"/>
      <c r="R929" s="87"/>
      <c r="S929" s="87"/>
      <c r="T929" s="88"/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U929" s="19" t="s">
        <v>106</v>
      </c>
    </row>
    <row r="930" s="2" customFormat="1">
      <c r="A930" s="41"/>
      <c r="B930" s="42"/>
      <c r="C930" s="43"/>
      <c r="D930" s="224" t="s">
        <v>185</v>
      </c>
      <c r="E930" s="43"/>
      <c r="F930" s="256" t="s">
        <v>172</v>
      </c>
      <c r="G930" s="43"/>
      <c r="H930" s="257">
        <v>0</v>
      </c>
      <c r="I930" s="43"/>
      <c r="J930" s="43"/>
      <c r="K930" s="43"/>
      <c r="L930" s="47"/>
      <c r="M930" s="220"/>
      <c r="N930" s="221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U930" s="19" t="s">
        <v>106</v>
      </c>
    </row>
    <row r="931" s="2" customFormat="1">
      <c r="A931" s="41"/>
      <c r="B931" s="42"/>
      <c r="C931" s="43"/>
      <c r="D931" s="224" t="s">
        <v>185</v>
      </c>
      <c r="E931" s="43"/>
      <c r="F931" s="256" t="s">
        <v>226</v>
      </c>
      <c r="G931" s="43"/>
      <c r="H931" s="257">
        <v>0</v>
      </c>
      <c r="I931" s="43"/>
      <c r="J931" s="43"/>
      <c r="K931" s="43"/>
      <c r="L931" s="47"/>
      <c r="M931" s="220"/>
      <c r="N931" s="221"/>
      <c r="O931" s="87"/>
      <c r="P931" s="87"/>
      <c r="Q931" s="87"/>
      <c r="R931" s="87"/>
      <c r="S931" s="87"/>
      <c r="T931" s="88"/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U931" s="19" t="s">
        <v>106</v>
      </c>
    </row>
    <row r="932" s="2" customFormat="1">
      <c r="A932" s="41"/>
      <c r="B932" s="42"/>
      <c r="C932" s="43"/>
      <c r="D932" s="224" t="s">
        <v>185</v>
      </c>
      <c r="E932" s="43"/>
      <c r="F932" s="256" t="s">
        <v>227</v>
      </c>
      <c r="G932" s="43"/>
      <c r="H932" s="257">
        <v>52.332000000000001</v>
      </c>
      <c r="I932" s="43"/>
      <c r="J932" s="43"/>
      <c r="K932" s="43"/>
      <c r="L932" s="47"/>
      <c r="M932" s="220"/>
      <c r="N932" s="221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U932" s="19" t="s">
        <v>106</v>
      </c>
    </row>
    <row r="933" s="2" customFormat="1">
      <c r="A933" s="41"/>
      <c r="B933" s="42"/>
      <c r="C933" s="43"/>
      <c r="D933" s="224" t="s">
        <v>185</v>
      </c>
      <c r="E933" s="43"/>
      <c r="F933" s="256" t="s">
        <v>175</v>
      </c>
      <c r="G933" s="43"/>
      <c r="H933" s="257">
        <v>52.332000000000001</v>
      </c>
      <c r="I933" s="43"/>
      <c r="J933" s="43"/>
      <c r="K933" s="43"/>
      <c r="L933" s="47"/>
      <c r="M933" s="220"/>
      <c r="N933" s="221"/>
      <c r="O933" s="87"/>
      <c r="P933" s="87"/>
      <c r="Q933" s="87"/>
      <c r="R933" s="87"/>
      <c r="S933" s="87"/>
      <c r="T933" s="88"/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U933" s="19" t="s">
        <v>106</v>
      </c>
    </row>
    <row r="934" s="2" customFormat="1" ht="16.5" customHeight="1">
      <c r="A934" s="41"/>
      <c r="B934" s="42"/>
      <c r="C934" s="258" t="s">
        <v>732</v>
      </c>
      <c r="D934" s="258" t="s">
        <v>206</v>
      </c>
      <c r="E934" s="259" t="s">
        <v>733</v>
      </c>
      <c r="F934" s="260" t="s">
        <v>734</v>
      </c>
      <c r="G934" s="261" t="s">
        <v>291</v>
      </c>
      <c r="H934" s="262">
        <v>4.2320000000000002</v>
      </c>
      <c r="I934" s="263"/>
      <c r="J934" s="264">
        <f>ROUND(I934*H934,2)</f>
        <v>0</v>
      </c>
      <c r="K934" s="260" t="s">
        <v>166</v>
      </c>
      <c r="L934" s="265"/>
      <c r="M934" s="266" t="s">
        <v>21</v>
      </c>
      <c r="N934" s="267" t="s">
        <v>47</v>
      </c>
      <c r="O934" s="87"/>
      <c r="P934" s="213">
        <f>O934*H934</f>
        <v>0</v>
      </c>
      <c r="Q934" s="213">
        <v>0.025000000000000001</v>
      </c>
      <c r="R934" s="213">
        <f>Q934*H934</f>
        <v>0.10580000000000001</v>
      </c>
      <c r="S934" s="213">
        <v>0</v>
      </c>
      <c r="T934" s="214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15" t="s">
        <v>383</v>
      </c>
      <c r="AT934" s="215" t="s">
        <v>206</v>
      </c>
      <c r="AU934" s="215" t="s">
        <v>106</v>
      </c>
      <c r="AY934" s="19" t="s">
        <v>161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9" t="s">
        <v>106</v>
      </c>
      <c r="BK934" s="216">
        <f>ROUND(I934*H934,2)</f>
        <v>0</v>
      </c>
      <c r="BL934" s="19" t="s">
        <v>278</v>
      </c>
      <c r="BM934" s="215" t="s">
        <v>735</v>
      </c>
    </row>
    <row r="935" s="13" customFormat="1">
      <c r="A935" s="13"/>
      <c r="B935" s="222"/>
      <c r="C935" s="223"/>
      <c r="D935" s="224" t="s">
        <v>171</v>
      </c>
      <c r="E935" s="225" t="s">
        <v>21</v>
      </c>
      <c r="F935" s="226" t="s">
        <v>172</v>
      </c>
      <c r="G935" s="223"/>
      <c r="H935" s="225" t="s">
        <v>21</v>
      </c>
      <c r="I935" s="227"/>
      <c r="J935" s="223"/>
      <c r="K935" s="223"/>
      <c r="L935" s="228"/>
      <c r="M935" s="229"/>
      <c r="N935" s="230"/>
      <c r="O935" s="230"/>
      <c r="P935" s="230"/>
      <c r="Q935" s="230"/>
      <c r="R935" s="230"/>
      <c r="S935" s="230"/>
      <c r="T935" s="231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2" t="s">
        <v>171</v>
      </c>
      <c r="AU935" s="232" t="s">
        <v>106</v>
      </c>
      <c r="AV935" s="13" t="s">
        <v>83</v>
      </c>
      <c r="AW935" s="13" t="s">
        <v>36</v>
      </c>
      <c r="AX935" s="13" t="s">
        <v>75</v>
      </c>
      <c r="AY935" s="232" t="s">
        <v>161</v>
      </c>
    </row>
    <row r="936" s="13" customFormat="1">
      <c r="A936" s="13"/>
      <c r="B936" s="222"/>
      <c r="C936" s="223"/>
      <c r="D936" s="224" t="s">
        <v>171</v>
      </c>
      <c r="E936" s="225" t="s">
        <v>21</v>
      </c>
      <c r="F936" s="226" t="s">
        <v>731</v>
      </c>
      <c r="G936" s="223"/>
      <c r="H936" s="225" t="s">
        <v>21</v>
      </c>
      <c r="I936" s="227"/>
      <c r="J936" s="223"/>
      <c r="K936" s="223"/>
      <c r="L936" s="228"/>
      <c r="M936" s="229"/>
      <c r="N936" s="230"/>
      <c r="O936" s="230"/>
      <c r="P936" s="230"/>
      <c r="Q936" s="230"/>
      <c r="R936" s="230"/>
      <c r="S936" s="230"/>
      <c r="T936" s="231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2" t="s">
        <v>171</v>
      </c>
      <c r="AU936" s="232" t="s">
        <v>106</v>
      </c>
      <c r="AV936" s="13" t="s">
        <v>83</v>
      </c>
      <c r="AW936" s="13" t="s">
        <v>36</v>
      </c>
      <c r="AX936" s="13" t="s">
        <v>75</v>
      </c>
      <c r="AY936" s="232" t="s">
        <v>161</v>
      </c>
    </row>
    <row r="937" s="13" customFormat="1">
      <c r="A937" s="13"/>
      <c r="B937" s="222"/>
      <c r="C937" s="223"/>
      <c r="D937" s="224" t="s">
        <v>171</v>
      </c>
      <c r="E937" s="225" t="s">
        <v>21</v>
      </c>
      <c r="F937" s="226" t="s">
        <v>736</v>
      </c>
      <c r="G937" s="223"/>
      <c r="H937" s="225" t="s">
        <v>21</v>
      </c>
      <c r="I937" s="227"/>
      <c r="J937" s="223"/>
      <c r="K937" s="223"/>
      <c r="L937" s="228"/>
      <c r="M937" s="229"/>
      <c r="N937" s="230"/>
      <c r="O937" s="230"/>
      <c r="P937" s="230"/>
      <c r="Q937" s="230"/>
      <c r="R937" s="230"/>
      <c r="S937" s="230"/>
      <c r="T937" s="231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2" t="s">
        <v>171</v>
      </c>
      <c r="AU937" s="232" t="s">
        <v>106</v>
      </c>
      <c r="AV937" s="13" t="s">
        <v>83</v>
      </c>
      <c r="AW937" s="13" t="s">
        <v>36</v>
      </c>
      <c r="AX937" s="13" t="s">
        <v>75</v>
      </c>
      <c r="AY937" s="232" t="s">
        <v>161</v>
      </c>
    </row>
    <row r="938" s="14" customFormat="1">
      <c r="A938" s="14"/>
      <c r="B938" s="233"/>
      <c r="C938" s="234"/>
      <c r="D938" s="224" t="s">
        <v>171</v>
      </c>
      <c r="E938" s="235" t="s">
        <v>21</v>
      </c>
      <c r="F938" s="236" t="s">
        <v>737</v>
      </c>
      <c r="G938" s="234"/>
      <c r="H938" s="237">
        <v>4.0300000000000002</v>
      </c>
      <c r="I938" s="238"/>
      <c r="J938" s="234"/>
      <c r="K938" s="234"/>
      <c r="L938" s="239"/>
      <c r="M938" s="240"/>
      <c r="N938" s="241"/>
      <c r="O938" s="241"/>
      <c r="P938" s="241"/>
      <c r="Q938" s="241"/>
      <c r="R938" s="241"/>
      <c r="S938" s="241"/>
      <c r="T938" s="242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43" t="s">
        <v>171</v>
      </c>
      <c r="AU938" s="243" t="s">
        <v>106</v>
      </c>
      <c r="AV938" s="14" t="s">
        <v>106</v>
      </c>
      <c r="AW938" s="14" t="s">
        <v>36</v>
      </c>
      <c r="AX938" s="14" t="s">
        <v>75</v>
      </c>
      <c r="AY938" s="243" t="s">
        <v>161</v>
      </c>
    </row>
    <row r="939" s="15" customFormat="1">
      <c r="A939" s="15"/>
      <c r="B939" s="244"/>
      <c r="C939" s="245"/>
      <c r="D939" s="224" t="s">
        <v>171</v>
      </c>
      <c r="E939" s="246" t="s">
        <v>21</v>
      </c>
      <c r="F939" s="247" t="s">
        <v>175</v>
      </c>
      <c r="G939" s="245"/>
      <c r="H939" s="248">
        <v>4.0300000000000002</v>
      </c>
      <c r="I939" s="249"/>
      <c r="J939" s="245"/>
      <c r="K939" s="245"/>
      <c r="L939" s="250"/>
      <c r="M939" s="251"/>
      <c r="N939" s="252"/>
      <c r="O939" s="252"/>
      <c r="P939" s="252"/>
      <c r="Q939" s="252"/>
      <c r="R939" s="252"/>
      <c r="S939" s="252"/>
      <c r="T939" s="253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54" t="s">
        <v>171</v>
      </c>
      <c r="AU939" s="254" t="s">
        <v>106</v>
      </c>
      <c r="AV939" s="15" t="s">
        <v>167</v>
      </c>
      <c r="AW939" s="15" t="s">
        <v>36</v>
      </c>
      <c r="AX939" s="15" t="s">
        <v>83</v>
      </c>
      <c r="AY939" s="254" t="s">
        <v>161</v>
      </c>
    </row>
    <row r="940" s="2" customFormat="1">
      <c r="A940" s="41"/>
      <c r="B940" s="42"/>
      <c r="C940" s="43"/>
      <c r="D940" s="224" t="s">
        <v>185</v>
      </c>
      <c r="E940" s="43"/>
      <c r="F940" s="255" t="s">
        <v>225</v>
      </c>
      <c r="G940" s="43"/>
      <c r="H940" s="43"/>
      <c r="I940" s="43"/>
      <c r="J940" s="43"/>
      <c r="K940" s="43"/>
      <c r="L940" s="47"/>
      <c r="M940" s="220"/>
      <c r="N940" s="221"/>
      <c r="O940" s="87"/>
      <c r="P940" s="87"/>
      <c r="Q940" s="87"/>
      <c r="R940" s="87"/>
      <c r="S940" s="87"/>
      <c r="T940" s="88"/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U940" s="19" t="s">
        <v>106</v>
      </c>
    </row>
    <row r="941" s="2" customFormat="1">
      <c r="A941" s="41"/>
      <c r="B941" s="42"/>
      <c r="C941" s="43"/>
      <c r="D941" s="224" t="s">
        <v>185</v>
      </c>
      <c r="E941" s="43"/>
      <c r="F941" s="256" t="s">
        <v>172</v>
      </c>
      <c r="G941" s="43"/>
      <c r="H941" s="257">
        <v>0</v>
      </c>
      <c r="I941" s="43"/>
      <c r="J941" s="43"/>
      <c r="K941" s="43"/>
      <c r="L941" s="47"/>
      <c r="M941" s="220"/>
      <c r="N941" s="221"/>
      <c r="O941" s="87"/>
      <c r="P941" s="87"/>
      <c r="Q941" s="87"/>
      <c r="R941" s="87"/>
      <c r="S941" s="87"/>
      <c r="T941" s="88"/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U941" s="19" t="s">
        <v>106</v>
      </c>
    </row>
    <row r="942" s="2" customFormat="1">
      <c r="A942" s="41"/>
      <c r="B942" s="42"/>
      <c r="C942" s="43"/>
      <c r="D942" s="224" t="s">
        <v>185</v>
      </c>
      <c r="E942" s="43"/>
      <c r="F942" s="256" t="s">
        <v>226</v>
      </c>
      <c r="G942" s="43"/>
      <c r="H942" s="257">
        <v>0</v>
      </c>
      <c r="I942" s="43"/>
      <c r="J942" s="43"/>
      <c r="K942" s="43"/>
      <c r="L942" s="47"/>
      <c r="M942" s="220"/>
      <c r="N942" s="221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U942" s="19" t="s">
        <v>106</v>
      </c>
    </row>
    <row r="943" s="2" customFormat="1">
      <c r="A943" s="41"/>
      <c r="B943" s="42"/>
      <c r="C943" s="43"/>
      <c r="D943" s="224" t="s">
        <v>185</v>
      </c>
      <c r="E943" s="43"/>
      <c r="F943" s="256" t="s">
        <v>227</v>
      </c>
      <c r="G943" s="43"/>
      <c r="H943" s="257">
        <v>52.332000000000001</v>
      </c>
      <c r="I943" s="43"/>
      <c r="J943" s="43"/>
      <c r="K943" s="43"/>
      <c r="L943" s="47"/>
      <c r="M943" s="220"/>
      <c r="N943" s="221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U943" s="19" t="s">
        <v>106</v>
      </c>
    </row>
    <row r="944" s="2" customFormat="1">
      <c r="A944" s="41"/>
      <c r="B944" s="42"/>
      <c r="C944" s="43"/>
      <c r="D944" s="224" t="s">
        <v>185</v>
      </c>
      <c r="E944" s="43"/>
      <c r="F944" s="256" t="s">
        <v>175</v>
      </c>
      <c r="G944" s="43"/>
      <c r="H944" s="257">
        <v>52.332000000000001</v>
      </c>
      <c r="I944" s="43"/>
      <c r="J944" s="43"/>
      <c r="K944" s="43"/>
      <c r="L944" s="47"/>
      <c r="M944" s="220"/>
      <c r="N944" s="221"/>
      <c r="O944" s="87"/>
      <c r="P944" s="87"/>
      <c r="Q944" s="87"/>
      <c r="R944" s="87"/>
      <c r="S944" s="87"/>
      <c r="T944" s="88"/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U944" s="19" t="s">
        <v>106</v>
      </c>
    </row>
    <row r="945" s="14" customFormat="1">
      <c r="A945" s="14"/>
      <c r="B945" s="233"/>
      <c r="C945" s="234"/>
      <c r="D945" s="224" t="s">
        <v>171</v>
      </c>
      <c r="E945" s="234"/>
      <c r="F945" s="236" t="s">
        <v>738</v>
      </c>
      <c r="G945" s="234"/>
      <c r="H945" s="237">
        <v>4.2320000000000002</v>
      </c>
      <c r="I945" s="238"/>
      <c r="J945" s="234"/>
      <c r="K945" s="234"/>
      <c r="L945" s="239"/>
      <c r="M945" s="240"/>
      <c r="N945" s="241"/>
      <c r="O945" s="241"/>
      <c r="P945" s="241"/>
      <c r="Q945" s="241"/>
      <c r="R945" s="241"/>
      <c r="S945" s="241"/>
      <c r="T945" s="242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3" t="s">
        <v>171</v>
      </c>
      <c r="AU945" s="243" t="s">
        <v>106</v>
      </c>
      <c r="AV945" s="14" t="s">
        <v>106</v>
      </c>
      <c r="AW945" s="14" t="s">
        <v>4</v>
      </c>
      <c r="AX945" s="14" t="s">
        <v>83</v>
      </c>
      <c r="AY945" s="243" t="s">
        <v>161</v>
      </c>
    </row>
    <row r="946" s="2" customFormat="1" ht="55.5" customHeight="1">
      <c r="A946" s="41"/>
      <c r="B946" s="42"/>
      <c r="C946" s="204" t="s">
        <v>739</v>
      </c>
      <c r="D946" s="204" t="s">
        <v>163</v>
      </c>
      <c r="E946" s="205" t="s">
        <v>740</v>
      </c>
      <c r="F946" s="206" t="s">
        <v>741</v>
      </c>
      <c r="G946" s="207" t="s">
        <v>364</v>
      </c>
      <c r="H946" s="208">
        <v>0.36499999999999999</v>
      </c>
      <c r="I946" s="209"/>
      <c r="J946" s="210">
        <f>ROUND(I946*H946,2)</f>
        <v>0</v>
      </c>
      <c r="K946" s="206" t="s">
        <v>166</v>
      </c>
      <c r="L946" s="47"/>
      <c r="M946" s="211" t="s">
        <v>21</v>
      </c>
      <c r="N946" s="212" t="s">
        <v>47</v>
      </c>
      <c r="O946" s="87"/>
      <c r="P946" s="213">
        <f>O946*H946</f>
        <v>0</v>
      </c>
      <c r="Q946" s="213">
        <v>0</v>
      </c>
      <c r="R946" s="213">
        <f>Q946*H946</f>
        <v>0</v>
      </c>
      <c r="S946" s="213">
        <v>0</v>
      </c>
      <c r="T946" s="214">
        <f>S946*H946</f>
        <v>0</v>
      </c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R946" s="215" t="s">
        <v>278</v>
      </c>
      <c r="AT946" s="215" t="s">
        <v>163</v>
      </c>
      <c r="AU946" s="215" t="s">
        <v>106</v>
      </c>
      <c r="AY946" s="19" t="s">
        <v>161</v>
      </c>
      <c r="BE946" s="216">
        <f>IF(N946="základní",J946,0)</f>
        <v>0</v>
      </c>
      <c r="BF946" s="216">
        <f>IF(N946="snížená",J946,0)</f>
        <v>0</v>
      </c>
      <c r="BG946" s="216">
        <f>IF(N946="zákl. přenesená",J946,0)</f>
        <v>0</v>
      </c>
      <c r="BH946" s="216">
        <f>IF(N946="sníž. přenesená",J946,0)</f>
        <v>0</v>
      </c>
      <c r="BI946" s="216">
        <f>IF(N946="nulová",J946,0)</f>
        <v>0</v>
      </c>
      <c r="BJ946" s="19" t="s">
        <v>106</v>
      </c>
      <c r="BK946" s="216">
        <f>ROUND(I946*H946,2)</f>
        <v>0</v>
      </c>
      <c r="BL946" s="19" t="s">
        <v>278</v>
      </c>
      <c r="BM946" s="215" t="s">
        <v>742</v>
      </c>
    </row>
    <row r="947" s="2" customFormat="1">
      <c r="A947" s="41"/>
      <c r="B947" s="42"/>
      <c r="C947" s="43"/>
      <c r="D947" s="217" t="s">
        <v>169</v>
      </c>
      <c r="E947" s="43"/>
      <c r="F947" s="218" t="s">
        <v>743</v>
      </c>
      <c r="G947" s="43"/>
      <c r="H947" s="43"/>
      <c r="I947" s="219"/>
      <c r="J947" s="43"/>
      <c r="K947" s="43"/>
      <c r="L947" s="47"/>
      <c r="M947" s="220"/>
      <c r="N947" s="221"/>
      <c r="O947" s="87"/>
      <c r="P947" s="87"/>
      <c r="Q947" s="87"/>
      <c r="R947" s="87"/>
      <c r="S947" s="87"/>
      <c r="T947" s="88"/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T947" s="19" t="s">
        <v>169</v>
      </c>
      <c r="AU947" s="19" t="s">
        <v>106</v>
      </c>
    </row>
    <row r="948" s="12" customFormat="1" ht="22.8" customHeight="1">
      <c r="A948" s="12"/>
      <c r="B948" s="188"/>
      <c r="C948" s="189"/>
      <c r="D948" s="190" t="s">
        <v>74</v>
      </c>
      <c r="E948" s="202" t="s">
        <v>744</v>
      </c>
      <c r="F948" s="202" t="s">
        <v>745</v>
      </c>
      <c r="G948" s="189"/>
      <c r="H948" s="189"/>
      <c r="I948" s="192"/>
      <c r="J948" s="203">
        <f>BK948</f>
        <v>0</v>
      </c>
      <c r="K948" s="189"/>
      <c r="L948" s="194"/>
      <c r="M948" s="195"/>
      <c r="N948" s="196"/>
      <c r="O948" s="196"/>
      <c r="P948" s="197">
        <f>SUM(P949:P963)</f>
        <v>0</v>
      </c>
      <c r="Q948" s="196"/>
      <c r="R948" s="197">
        <f>SUM(R949:R963)</f>
        <v>0.0027899999999999999</v>
      </c>
      <c r="S948" s="196"/>
      <c r="T948" s="198">
        <f>SUM(T949:T963)</f>
        <v>0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199" t="s">
        <v>106</v>
      </c>
      <c r="AT948" s="200" t="s">
        <v>74</v>
      </c>
      <c r="AU948" s="200" t="s">
        <v>83</v>
      </c>
      <c r="AY948" s="199" t="s">
        <v>161</v>
      </c>
      <c r="BK948" s="201">
        <f>SUM(BK949:BK963)</f>
        <v>0</v>
      </c>
    </row>
    <row r="949" s="2" customFormat="1" ht="24.15" customHeight="1">
      <c r="A949" s="41"/>
      <c r="B949" s="42"/>
      <c r="C949" s="204" t="s">
        <v>746</v>
      </c>
      <c r="D949" s="204" t="s">
        <v>163</v>
      </c>
      <c r="E949" s="205" t="s">
        <v>747</v>
      </c>
      <c r="F949" s="206" t="s">
        <v>748</v>
      </c>
      <c r="G949" s="207" t="s">
        <v>105</v>
      </c>
      <c r="H949" s="208">
        <v>1</v>
      </c>
      <c r="I949" s="209"/>
      <c r="J949" s="210">
        <f>ROUND(I949*H949,2)</f>
        <v>0</v>
      </c>
      <c r="K949" s="206" t="s">
        <v>166</v>
      </c>
      <c r="L949" s="47"/>
      <c r="M949" s="211" t="s">
        <v>21</v>
      </c>
      <c r="N949" s="212" t="s">
        <v>47</v>
      </c>
      <c r="O949" s="87"/>
      <c r="P949" s="213">
        <f>O949*H949</f>
        <v>0</v>
      </c>
      <c r="Q949" s="213">
        <v>0.00115</v>
      </c>
      <c r="R949" s="213">
        <f>Q949*H949</f>
        <v>0.00115</v>
      </c>
      <c r="S949" s="213">
        <v>0</v>
      </c>
      <c r="T949" s="214">
        <f>S949*H949</f>
        <v>0</v>
      </c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R949" s="215" t="s">
        <v>278</v>
      </c>
      <c r="AT949" s="215" t="s">
        <v>163</v>
      </c>
      <c r="AU949" s="215" t="s">
        <v>106</v>
      </c>
      <c r="AY949" s="19" t="s">
        <v>161</v>
      </c>
      <c r="BE949" s="216">
        <f>IF(N949="základní",J949,0)</f>
        <v>0</v>
      </c>
      <c r="BF949" s="216">
        <f>IF(N949="snížená",J949,0)</f>
        <v>0</v>
      </c>
      <c r="BG949" s="216">
        <f>IF(N949="zákl. přenesená",J949,0)</f>
        <v>0</v>
      </c>
      <c r="BH949" s="216">
        <f>IF(N949="sníž. přenesená",J949,0)</f>
        <v>0</v>
      </c>
      <c r="BI949" s="216">
        <f>IF(N949="nulová",J949,0)</f>
        <v>0</v>
      </c>
      <c r="BJ949" s="19" t="s">
        <v>106</v>
      </c>
      <c r="BK949" s="216">
        <f>ROUND(I949*H949,2)</f>
        <v>0</v>
      </c>
      <c r="BL949" s="19" t="s">
        <v>278</v>
      </c>
      <c r="BM949" s="215" t="s">
        <v>749</v>
      </c>
    </row>
    <row r="950" s="2" customFormat="1">
      <c r="A950" s="41"/>
      <c r="B950" s="42"/>
      <c r="C950" s="43"/>
      <c r="D950" s="217" t="s">
        <v>169</v>
      </c>
      <c r="E950" s="43"/>
      <c r="F950" s="218" t="s">
        <v>750</v>
      </c>
      <c r="G950" s="43"/>
      <c r="H950" s="43"/>
      <c r="I950" s="219"/>
      <c r="J950" s="43"/>
      <c r="K950" s="43"/>
      <c r="L950" s="47"/>
      <c r="M950" s="220"/>
      <c r="N950" s="221"/>
      <c r="O950" s="87"/>
      <c r="P950" s="87"/>
      <c r="Q950" s="87"/>
      <c r="R950" s="87"/>
      <c r="S950" s="87"/>
      <c r="T950" s="88"/>
      <c r="U950" s="41"/>
      <c r="V950" s="41"/>
      <c r="W950" s="41"/>
      <c r="X950" s="41"/>
      <c r="Y950" s="41"/>
      <c r="Z950" s="41"/>
      <c r="AA950" s="41"/>
      <c r="AB950" s="41"/>
      <c r="AC950" s="41"/>
      <c r="AD950" s="41"/>
      <c r="AE950" s="41"/>
      <c r="AT950" s="19" t="s">
        <v>169</v>
      </c>
      <c r="AU950" s="19" t="s">
        <v>106</v>
      </c>
    </row>
    <row r="951" s="13" customFormat="1">
      <c r="A951" s="13"/>
      <c r="B951" s="222"/>
      <c r="C951" s="223"/>
      <c r="D951" s="224" t="s">
        <v>171</v>
      </c>
      <c r="E951" s="225" t="s">
        <v>21</v>
      </c>
      <c r="F951" s="226" t="s">
        <v>172</v>
      </c>
      <c r="G951" s="223"/>
      <c r="H951" s="225" t="s">
        <v>21</v>
      </c>
      <c r="I951" s="227"/>
      <c r="J951" s="223"/>
      <c r="K951" s="223"/>
      <c r="L951" s="228"/>
      <c r="M951" s="229"/>
      <c r="N951" s="230"/>
      <c r="O951" s="230"/>
      <c r="P951" s="230"/>
      <c r="Q951" s="230"/>
      <c r="R951" s="230"/>
      <c r="S951" s="230"/>
      <c r="T951" s="231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2" t="s">
        <v>171</v>
      </c>
      <c r="AU951" s="232" t="s">
        <v>106</v>
      </c>
      <c r="AV951" s="13" t="s">
        <v>83</v>
      </c>
      <c r="AW951" s="13" t="s">
        <v>36</v>
      </c>
      <c r="AX951" s="13" t="s">
        <v>75</v>
      </c>
      <c r="AY951" s="232" t="s">
        <v>161</v>
      </c>
    </row>
    <row r="952" s="13" customFormat="1">
      <c r="A952" s="13"/>
      <c r="B952" s="222"/>
      <c r="C952" s="223"/>
      <c r="D952" s="224" t="s">
        <v>171</v>
      </c>
      <c r="E952" s="225" t="s">
        <v>21</v>
      </c>
      <c r="F952" s="226" t="s">
        <v>751</v>
      </c>
      <c r="G952" s="223"/>
      <c r="H952" s="225" t="s">
        <v>21</v>
      </c>
      <c r="I952" s="227"/>
      <c r="J952" s="223"/>
      <c r="K952" s="223"/>
      <c r="L952" s="228"/>
      <c r="M952" s="229"/>
      <c r="N952" s="230"/>
      <c r="O952" s="230"/>
      <c r="P952" s="230"/>
      <c r="Q952" s="230"/>
      <c r="R952" s="230"/>
      <c r="S952" s="230"/>
      <c r="T952" s="231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2" t="s">
        <v>171</v>
      </c>
      <c r="AU952" s="232" t="s">
        <v>106</v>
      </c>
      <c r="AV952" s="13" t="s">
        <v>83</v>
      </c>
      <c r="AW952" s="13" t="s">
        <v>36</v>
      </c>
      <c r="AX952" s="13" t="s">
        <v>75</v>
      </c>
      <c r="AY952" s="232" t="s">
        <v>161</v>
      </c>
    </row>
    <row r="953" s="14" customFormat="1">
      <c r="A953" s="14"/>
      <c r="B953" s="233"/>
      <c r="C953" s="234"/>
      <c r="D953" s="224" t="s">
        <v>171</v>
      </c>
      <c r="E953" s="235" t="s">
        <v>21</v>
      </c>
      <c r="F953" s="236" t="s">
        <v>83</v>
      </c>
      <c r="G953" s="234"/>
      <c r="H953" s="237">
        <v>1</v>
      </c>
      <c r="I953" s="238"/>
      <c r="J953" s="234"/>
      <c r="K953" s="234"/>
      <c r="L953" s="239"/>
      <c r="M953" s="240"/>
      <c r="N953" s="241"/>
      <c r="O953" s="241"/>
      <c r="P953" s="241"/>
      <c r="Q953" s="241"/>
      <c r="R953" s="241"/>
      <c r="S953" s="241"/>
      <c r="T953" s="242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3" t="s">
        <v>171</v>
      </c>
      <c r="AU953" s="243" t="s">
        <v>106</v>
      </c>
      <c r="AV953" s="14" t="s">
        <v>106</v>
      </c>
      <c r="AW953" s="14" t="s">
        <v>36</v>
      </c>
      <c r="AX953" s="14" t="s">
        <v>75</v>
      </c>
      <c r="AY953" s="243" t="s">
        <v>161</v>
      </c>
    </row>
    <row r="954" s="15" customFormat="1">
      <c r="A954" s="15"/>
      <c r="B954" s="244"/>
      <c r="C954" s="245"/>
      <c r="D954" s="224" t="s">
        <v>171</v>
      </c>
      <c r="E954" s="246" t="s">
        <v>21</v>
      </c>
      <c r="F954" s="247" t="s">
        <v>175</v>
      </c>
      <c r="G954" s="245"/>
      <c r="H954" s="248">
        <v>1</v>
      </c>
      <c r="I954" s="249"/>
      <c r="J954" s="245"/>
      <c r="K954" s="245"/>
      <c r="L954" s="250"/>
      <c r="M954" s="251"/>
      <c r="N954" s="252"/>
      <c r="O954" s="252"/>
      <c r="P954" s="252"/>
      <c r="Q954" s="252"/>
      <c r="R954" s="252"/>
      <c r="S954" s="252"/>
      <c r="T954" s="253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54" t="s">
        <v>171</v>
      </c>
      <c r="AU954" s="254" t="s">
        <v>106</v>
      </c>
      <c r="AV954" s="15" t="s">
        <v>167</v>
      </c>
      <c r="AW954" s="15" t="s">
        <v>36</v>
      </c>
      <c r="AX954" s="15" t="s">
        <v>83</v>
      </c>
      <c r="AY954" s="254" t="s">
        <v>161</v>
      </c>
    </row>
    <row r="955" s="2" customFormat="1" ht="37.8" customHeight="1">
      <c r="A955" s="41"/>
      <c r="B955" s="42"/>
      <c r="C955" s="258" t="s">
        <v>752</v>
      </c>
      <c r="D955" s="258" t="s">
        <v>206</v>
      </c>
      <c r="E955" s="259" t="s">
        <v>753</v>
      </c>
      <c r="F955" s="260" t="s">
        <v>754</v>
      </c>
      <c r="G955" s="261" t="s">
        <v>105</v>
      </c>
      <c r="H955" s="262">
        <v>1</v>
      </c>
      <c r="I955" s="263"/>
      <c r="J955" s="264">
        <f>ROUND(I955*H955,2)</f>
        <v>0</v>
      </c>
      <c r="K955" s="260" t="s">
        <v>166</v>
      </c>
      <c r="L955" s="265"/>
      <c r="M955" s="266" t="s">
        <v>21</v>
      </c>
      <c r="N955" s="267" t="s">
        <v>47</v>
      </c>
      <c r="O955" s="87"/>
      <c r="P955" s="213">
        <f>O955*H955</f>
        <v>0</v>
      </c>
      <c r="Q955" s="213">
        <v>0.00164</v>
      </c>
      <c r="R955" s="213">
        <f>Q955*H955</f>
        <v>0.00164</v>
      </c>
      <c r="S955" s="213">
        <v>0</v>
      </c>
      <c r="T955" s="214">
        <f>S955*H955</f>
        <v>0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215" t="s">
        <v>383</v>
      </c>
      <c r="AT955" s="215" t="s">
        <v>206</v>
      </c>
      <c r="AU955" s="215" t="s">
        <v>106</v>
      </c>
      <c r="AY955" s="19" t="s">
        <v>161</v>
      </c>
      <c r="BE955" s="216">
        <f>IF(N955="základní",J955,0)</f>
        <v>0</v>
      </c>
      <c r="BF955" s="216">
        <f>IF(N955="snížená",J955,0)</f>
        <v>0</v>
      </c>
      <c r="BG955" s="216">
        <f>IF(N955="zákl. přenesená",J955,0)</f>
        <v>0</v>
      </c>
      <c r="BH955" s="216">
        <f>IF(N955="sníž. přenesená",J955,0)</f>
        <v>0</v>
      </c>
      <c r="BI955" s="216">
        <f>IF(N955="nulová",J955,0)</f>
        <v>0</v>
      </c>
      <c r="BJ955" s="19" t="s">
        <v>106</v>
      </c>
      <c r="BK955" s="216">
        <f>ROUND(I955*H955,2)</f>
        <v>0</v>
      </c>
      <c r="BL955" s="19" t="s">
        <v>278</v>
      </c>
      <c r="BM955" s="215" t="s">
        <v>755</v>
      </c>
    </row>
    <row r="956" s="2" customFormat="1" ht="24.15" customHeight="1">
      <c r="A956" s="41"/>
      <c r="B956" s="42"/>
      <c r="C956" s="204" t="s">
        <v>756</v>
      </c>
      <c r="D956" s="204" t="s">
        <v>163</v>
      </c>
      <c r="E956" s="205" t="s">
        <v>757</v>
      </c>
      <c r="F956" s="206" t="s">
        <v>758</v>
      </c>
      <c r="G956" s="207" t="s">
        <v>105</v>
      </c>
      <c r="H956" s="208">
        <v>1</v>
      </c>
      <c r="I956" s="209"/>
      <c r="J956" s="210">
        <f>ROUND(I956*H956,2)</f>
        <v>0</v>
      </c>
      <c r="K956" s="206" t="s">
        <v>166</v>
      </c>
      <c r="L956" s="47"/>
      <c r="M956" s="211" t="s">
        <v>21</v>
      </c>
      <c r="N956" s="212" t="s">
        <v>47</v>
      </c>
      <c r="O956" s="87"/>
      <c r="P956" s="213">
        <f>O956*H956</f>
        <v>0</v>
      </c>
      <c r="Q956" s="213">
        <v>0</v>
      </c>
      <c r="R956" s="213">
        <f>Q956*H956</f>
        <v>0</v>
      </c>
      <c r="S956" s="213">
        <v>0</v>
      </c>
      <c r="T956" s="214">
        <f>S956*H956</f>
        <v>0</v>
      </c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R956" s="215" t="s">
        <v>278</v>
      </c>
      <c r="AT956" s="215" t="s">
        <v>163</v>
      </c>
      <c r="AU956" s="215" t="s">
        <v>106</v>
      </c>
      <c r="AY956" s="19" t="s">
        <v>161</v>
      </c>
      <c r="BE956" s="216">
        <f>IF(N956="základní",J956,0)</f>
        <v>0</v>
      </c>
      <c r="BF956" s="216">
        <f>IF(N956="snížená",J956,0)</f>
        <v>0</v>
      </c>
      <c r="BG956" s="216">
        <f>IF(N956="zákl. přenesená",J956,0)</f>
        <v>0</v>
      </c>
      <c r="BH956" s="216">
        <f>IF(N956="sníž. přenesená",J956,0)</f>
        <v>0</v>
      </c>
      <c r="BI956" s="216">
        <f>IF(N956="nulová",J956,0)</f>
        <v>0</v>
      </c>
      <c r="BJ956" s="19" t="s">
        <v>106</v>
      </c>
      <c r="BK956" s="216">
        <f>ROUND(I956*H956,2)</f>
        <v>0</v>
      </c>
      <c r="BL956" s="19" t="s">
        <v>278</v>
      </c>
      <c r="BM956" s="215" t="s">
        <v>759</v>
      </c>
    </row>
    <row r="957" s="2" customFormat="1">
      <c r="A957" s="41"/>
      <c r="B957" s="42"/>
      <c r="C957" s="43"/>
      <c r="D957" s="217" t="s">
        <v>169</v>
      </c>
      <c r="E957" s="43"/>
      <c r="F957" s="218" t="s">
        <v>760</v>
      </c>
      <c r="G957" s="43"/>
      <c r="H957" s="43"/>
      <c r="I957" s="219"/>
      <c r="J957" s="43"/>
      <c r="K957" s="43"/>
      <c r="L957" s="47"/>
      <c r="M957" s="220"/>
      <c r="N957" s="221"/>
      <c r="O957" s="87"/>
      <c r="P957" s="87"/>
      <c r="Q957" s="87"/>
      <c r="R957" s="87"/>
      <c r="S957" s="87"/>
      <c r="T957" s="88"/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T957" s="19" t="s">
        <v>169</v>
      </c>
      <c r="AU957" s="19" t="s">
        <v>106</v>
      </c>
    </row>
    <row r="958" s="13" customFormat="1">
      <c r="A958" s="13"/>
      <c r="B958" s="222"/>
      <c r="C958" s="223"/>
      <c r="D958" s="224" t="s">
        <v>171</v>
      </c>
      <c r="E958" s="225" t="s">
        <v>21</v>
      </c>
      <c r="F958" s="226" t="s">
        <v>172</v>
      </c>
      <c r="G958" s="223"/>
      <c r="H958" s="225" t="s">
        <v>21</v>
      </c>
      <c r="I958" s="227"/>
      <c r="J958" s="223"/>
      <c r="K958" s="223"/>
      <c r="L958" s="228"/>
      <c r="M958" s="229"/>
      <c r="N958" s="230"/>
      <c r="O958" s="230"/>
      <c r="P958" s="230"/>
      <c r="Q958" s="230"/>
      <c r="R958" s="230"/>
      <c r="S958" s="230"/>
      <c r="T958" s="231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2" t="s">
        <v>171</v>
      </c>
      <c r="AU958" s="232" t="s">
        <v>106</v>
      </c>
      <c r="AV958" s="13" t="s">
        <v>83</v>
      </c>
      <c r="AW958" s="13" t="s">
        <v>36</v>
      </c>
      <c r="AX958" s="13" t="s">
        <v>75</v>
      </c>
      <c r="AY958" s="232" t="s">
        <v>161</v>
      </c>
    </row>
    <row r="959" s="13" customFormat="1">
      <c r="A959" s="13"/>
      <c r="B959" s="222"/>
      <c r="C959" s="223"/>
      <c r="D959" s="224" t="s">
        <v>171</v>
      </c>
      <c r="E959" s="225" t="s">
        <v>21</v>
      </c>
      <c r="F959" s="226" t="s">
        <v>751</v>
      </c>
      <c r="G959" s="223"/>
      <c r="H959" s="225" t="s">
        <v>21</v>
      </c>
      <c r="I959" s="227"/>
      <c r="J959" s="223"/>
      <c r="K959" s="223"/>
      <c r="L959" s="228"/>
      <c r="M959" s="229"/>
      <c r="N959" s="230"/>
      <c r="O959" s="230"/>
      <c r="P959" s="230"/>
      <c r="Q959" s="230"/>
      <c r="R959" s="230"/>
      <c r="S959" s="230"/>
      <c r="T959" s="231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2" t="s">
        <v>171</v>
      </c>
      <c r="AU959" s="232" t="s">
        <v>106</v>
      </c>
      <c r="AV959" s="13" t="s">
        <v>83</v>
      </c>
      <c r="AW959" s="13" t="s">
        <v>36</v>
      </c>
      <c r="AX959" s="13" t="s">
        <v>75</v>
      </c>
      <c r="AY959" s="232" t="s">
        <v>161</v>
      </c>
    </row>
    <row r="960" s="14" customFormat="1">
      <c r="A960" s="14"/>
      <c r="B960" s="233"/>
      <c r="C960" s="234"/>
      <c r="D960" s="224" t="s">
        <v>171</v>
      </c>
      <c r="E960" s="235" t="s">
        <v>21</v>
      </c>
      <c r="F960" s="236" t="s">
        <v>83</v>
      </c>
      <c r="G960" s="234"/>
      <c r="H960" s="237">
        <v>1</v>
      </c>
      <c r="I960" s="238"/>
      <c r="J960" s="234"/>
      <c r="K960" s="234"/>
      <c r="L960" s="239"/>
      <c r="M960" s="240"/>
      <c r="N960" s="241"/>
      <c r="O960" s="241"/>
      <c r="P960" s="241"/>
      <c r="Q960" s="241"/>
      <c r="R960" s="241"/>
      <c r="S960" s="241"/>
      <c r="T960" s="242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3" t="s">
        <v>171</v>
      </c>
      <c r="AU960" s="243" t="s">
        <v>106</v>
      </c>
      <c r="AV960" s="14" t="s">
        <v>106</v>
      </c>
      <c r="AW960" s="14" t="s">
        <v>36</v>
      </c>
      <c r="AX960" s="14" t="s">
        <v>75</v>
      </c>
      <c r="AY960" s="243" t="s">
        <v>161</v>
      </c>
    </row>
    <row r="961" s="15" customFormat="1">
      <c r="A961" s="15"/>
      <c r="B961" s="244"/>
      <c r="C961" s="245"/>
      <c r="D961" s="224" t="s">
        <v>171</v>
      </c>
      <c r="E961" s="246" t="s">
        <v>21</v>
      </c>
      <c r="F961" s="247" t="s">
        <v>175</v>
      </c>
      <c r="G961" s="245"/>
      <c r="H961" s="248">
        <v>1</v>
      </c>
      <c r="I961" s="249"/>
      <c r="J961" s="245"/>
      <c r="K961" s="245"/>
      <c r="L961" s="250"/>
      <c r="M961" s="251"/>
      <c r="N961" s="252"/>
      <c r="O961" s="252"/>
      <c r="P961" s="252"/>
      <c r="Q961" s="252"/>
      <c r="R961" s="252"/>
      <c r="S961" s="252"/>
      <c r="T961" s="253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54" t="s">
        <v>171</v>
      </c>
      <c r="AU961" s="254" t="s">
        <v>106</v>
      </c>
      <c r="AV961" s="15" t="s">
        <v>167</v>
      </c>
      <c r="AW961" s="15" t="s">
        <v>36</v>
      </c>
      <c r="AX961" s="15" t="s">
        <v>83</v>
      </c>
      <c r="AY961" s="254" t="s">
        <v>161</v>
      </c>
    </row>
    <row r="962" s="2" customFormat="1" ht="49.05" customHeight="1">
      <c r="A962" s="41"/>
      <c r="B962" s="42"/>
      <c r="C962" s="204" t="s">
        <v>761</v>
      </c>
      <c r="D962" s="204" t="s">
        <v>163</v>
      </c>
      <c r="E962" s="205" t="s">
        <v>762</v>
      </c>
      <c r="F962" s="206" t="s">
        <v>763</v>
      </c>
      <c r="G962" s="207" t="s">
        <v>364</v>
      </c>
      <c r="H962" s="208">
        <v>0.0030000000000000001</v>
      </c>
      <c r="I962" s="209"/>
      <c r="J962" s="210">
        <f>ROUND(I962*H962,2)</f>
        <v>0</v>
      </c>
      <c r="K962" s="206" t="s">
        <v>166</v>
      </c>
      <c r="L962" s="47"/>
      <c r="M962" s="211" t="s">
        <v>21</v>
      </c>
      <c r="N962" s="212" t="s">
        <v>47</v>
      </c>
      <c r="O962" s="87"/>
      <c r="P962" s="213">
        <f>O962*H962</f>
        <v>0</v>
      </c>
      <c r="Q962" s="213">
        <v>0</v>
      </c>
      <c r="R962" s="213">
        <f>Q962*H962</f>
        <v>0</v>
      </c>
      <c r="S962" s="213">
        <v>0</v>
      </c>
      <c r="T962" s="214">
        <f>S962*H962</f>
        <v>0</v>
      </c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R962" s="215" t="s">
        <v>278</v>
      </c>
      <c r="AT962" s="215" t="s">
        <v>163</v>
      </c>
      <c r="AU962" s="215" t="s">
        <v>106</v>
      </c>
      <c r="AY962" s="19" t="s">
        <v>161</v>
      </c>
      <c r="BE962" s="216">
        <f>IF(N962="základní",J962,0)</f>
        <v>0</v>
      </c>
      <c r="BF962" s="216">
        <f>IF(N962="snížená",J962,0)</f>
        <v>0</v>
      </c>
      <c r="BG962" s="216">
        <f>IF(N962="zákl. přenesená",J962,0)</f>
        <v>0</v>
      </c>
      <c r="BH962" s="216">
        <f>IF(N962="sníž. přenesená",J962,0)</f>
        <v>0</v>
      </c>
      <c r="BI962" s="216">
        <f>IF(N962="nulová",J962,0)</f>
        <v>0</v>
      </c>
      <c r="BJ962" s="19" t="s">
        <v>106</v>
      </c>
      <c r="BK962" s="216">
        <f>ROUND(I962*H962,2)</f>
        <v>0</v>
      </c>
      <c r="BL962" s="19" t="s">
        <v>278</v>
      </c>
      <c r="BM962" s="215" t="s">
        <v>764</v>
      </c>
    </row>
    <row r="963" s="2" customFormat="1">
      <c r="A963" s="41"/>
      <c r="B963" s="42"/>
      <c r="C963" s="43"/>
      <c r="D963" s="217" t="s">
        <v>169</v>
      </c>
      <c r="E963" s="43"/>
      <c r="F963" s="218" t="s">
        <v>765</v>
      </c>
      <c r="G963" s="43"/>
      <c r="H963" s="43"/>
      <c r="I963" s="219"/>
      <c r="J963" s="43"/>
      <c r="K963" s="43"/>
      <c r="L963" s="47"/>
      <c r="M963" s="220"/>
      <c r="N963" s="221"/>
      <c r="O963" s="87"/>
      <c r="P963" s="87"/>
      <c r="Q963" s="87"/>
      <c r="R963" s="87"/>
      <c r="S963" s="87"/>
      <c r="T963" s="88"/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T963" s="19" t="s">
        <v>169</v>
      </c>
      <c r="AU963" s="19" t="s">
        <v>106</v>
      </c>
    </row>
    <row r="964" s="12" customFormat="1" ht="22.8" customHeight="1">
      <c r="A964" s="12"/>
      <c r="B964" s="188"/>
      <c r="C964" s="189"/>
      <c r="D964" s="190" t="s">
        <v>74</v>
      </c>
      <c r="E964" s="202" t="s">
        <v>766</v>
      </c>
      <c r="F964" s="202" t="s">
        <v>767</v>
      </c>
      <c r="G964" s="189"/>
      <c r="H964" s="189"/>
      <c r="I964" s="192"/>
      <c r="J964" s="203">
        <f>BK964</f>
        <v>0</v>
      </c>
      <c r="K964" s="189"/>
      <c r="L964" s="194"/>
      <c r="M964" s="195"/>
      <c r="N964" s="196"/>
      <c r="O964" s="196"/>
      <c r="P964" s="197">
        <f>SUM(P965:P980)</f>
        <v>0</v>
      </c>
      <c r="Q964" s="196"/>
      <c r="R964" s="197">
        <f>SUM(R965:R980)</f>
        <v>0</v>
      </c>
      <c r="S964" s="196"/>
      <c r="T964" s="198">
        <f>SUM(T965:T980)</f>
        <v>0.034000000000000002</v>
      </c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R964" s="199" t="s">
        <v>106</v>
      </c>
      <c r="AT964" s="200" t="s">
        <v>74</v>
      </c>
      <c r="AU964" s="200" t="s">
        <v>83</v>
      </c>
      <c r="AY964" s="199" t="s">
        <v>161</v>
      </c>
      <c r="BK964" s="201">
        <f>SUM(BK965:BK980)</f>
        <v>0</v>
      </c>
    </row>
    <row r="965" s="2" customFormat="1" ht="24.15" customHeight="1">
      <c r="A965" s="41"/>
      <c r="B965" s="42"/>
      <c r="C965" s="204" t="s">
        <v>768</v>
      </c>
      <c r="D965" s="204" t="s">
        <v>163</v>
      </c>
      <c r="E965" s="205" t="s">
        <v>769</v>
      </c>
      <c r="F965" s="206" t="s">
        <v>770</v>
      </c>
      <c r="G965" s="207" t="s">
        <v>105</v>
      </c>
      <c r="H965" s="208">
        <v>1</v>
      </c>
      <c r="I965" s="209"/>
      <c r="J965" s="210">
        <f>ROUND(I965*H965,2)</f>
        <v>0</v>
      </c>
      <c r="K965" s="206" t="s">
        <v>166</v>
      </c>
      <c r="L965" s="47"/>
      <c r="M965" s="211" t="s">
        <v>21</v>
      </c>
      <c r="N965" s="212" t="s">
        <v>47</v>
      </c>
      <c r="O965" s="87"/>
      <c r="P965" s="213">
        <f>O965*H965</f>
        <v>0</v>
      </c>
      <c r="Q965" s="213">
        <v>0</v>
      </c>
      <c r="R965" s="213">
        <f>Q965*H965</f>
        <v>0</v>
      </c>
      <c r="S965" s="213">
        <v>0</v>
      </c>
      <c r="T965" s="214">
        <f>S965*H965</f>
        <v>0</v>
      </c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R965" s="215" t="s">
        <v>278</v>
      </c>
      <c r="AT965" s="215" t="s">
        <v>163</v>
      </c>
      <c r="AU965" s="215" t="s">
        <v>106</v>
      </c>
      <c r="AY965" s="19" t="s">
        <v>161</v>
      </c>
      <c r="BE965" s="216">
        <f>IF(N965="základní",J965,0)</f>
        <v>0</v>
      </c>
      <c r="BF965" s="216">
        <f>IF(N965="snížená",J965,0)</f>
        <v>0</v>
      </c>
      <c r="BG965" s="216">
        <f>IF(N965="zákl. přenesená",J965,0)</f>
        <v>0</v>
      </c>
      <c r="BH965" s="216">
        <f>IF(N965="sníž. přenesená",J965,0)</f>
        <v>0</v>
      </c>
      <c r="BI965" s="216">
        <f>IF(N965="nulová",J965,0)</f>
        <v>0</v>
      </c>
      <c r="BJ965" s="19" t="s">
        <v>106</v>
      </c>
      <c r="BK965" s="216">
        <f>ROUND(I965*H965,2)</f>
        <v>0</v>
      </c>
      <c r="BL965" s="19" t="s">
        <v>278</v>
      </c>
      <c r="BM965" s="215" t="s">
        <v>771</v>
      </c>
    </row>
    <row r="966" s="2" customFormat="1">
      <c r="A966" s="41"/>
      <c r="B966" s="42"/>
      <c r="C966" s="43"/>
      <c r="D966" s="217" t="s">
        <v>169</v>
      </c>
      <c r="E966" s="43"/>
      <c r="F966" s="218" t="s">
        <v>772</v>
      </c>
      <c r="G966" s="43"/>
      <c r="H966" s="43"/>
      <c r="I966" s="219"/>
      <c r="J966" s="43"/>
      <c r="K966" s="43"/>
      <c r="L966" s="47"/>
      <c r="M966" s="220"/>
      <c r="N966" s="221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19" t="s">
        <v>169</v>
      </c>
      <c r="AU966" s="19" t="s">
        <v>106</v>
      </c>
    </row>
    <row r="967" s="13" customFormat="1">
      <c r="A967" s="13"/>
      <c r="B967" s="222"/>
      <c r="C967" s="223"/>
      <c r="D967" s="224" t="s">
        <v>171</v>
      </c>
      <c r="E967" s="225" t="s">
        <v>21</v>
      </c>
      <c r="F967" s="226" t="s">
        <v>172</v>
      </c>
      <c r="G967" s="223"/>
      <c r="H967" s="225" t="s">
        <v>21</v>
      </c>
      <c r="I967" s="227"/>
      <c r="J967" s="223"/>
      <c r="K967" s="223"/>
      <c r="L967" s="228"/>
      <c r="M967" s="229"/>
      <c r="N967" s="230"/>
      <c r="O967" s="230"/>
      <c r="P967" s="230"/>
      <c r="Q967" s="230"/>
      <c r="R967" s="230"/>
      <c r="S967" s="230"/>
      <c r="T967" s="231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2" t="s">
        <v>171</v>
      </c>
      <c r="AU967" s="232" t="s">
        <v>106</v>
      </c>
      <c r="AV967" s="13" t="s">
        <v>83</v>
      </c>
      <c r="AW967" s="13" t="s">
        <v>36</v>
      </c>
      <c r="AX967" s="13" t="s">
        <v>75</v>
      </c>
      <c r="AY967" s="232" t="s">
        <v>161</v>
      </c>
    </row>
    <row r="968" s="13" customFormat="1">
      <c r="A968" s="13"/>
      <c r="B968" s="222"/>
      <c r="C968" s="223"/>
      <c r="D968" s="224" t="s">
        <v>171</v>
      </c>
      <c r="E968" s="225" t="s">
        <v>21</v>
      </c>
      <c r="F968" s="226" t="s">
        <v>751</v>
      </c>
      <c r="G968" s="223"/>
      <c r="H968" s="225" t="s">
        <v>21</v>
      </c>
      <c r="I968" s="227"/>
      <c r="J968" s="223"/>
      <c r="K968" s="223"/>
      <c r="L968" s="228"/>
      <c r="M968" s="229"/>
      <c r="N968" s="230"/>
      <c r="O968" s="230"/>
      <c r="P968" s="230"/>
      <c r="Q968" s="230"/>
      <c r="R968" s="230"/>
      <c r="S968" s="230"/>
      <c r="T968" s="231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2" t="s">
        <v>171</v>
      </c>
      <c r="AU968" s="232" t="s">
        <v>106</v>
      </c>
      <c r="AV968" s="13" t="s">
        <v>83</v>
      </c>
      <c r="AW968" s="13" t="s">
        <v>36</v>
      </c>
      <c r="AX968" s="13" t="s">
        <v>75</v>
      </c>
      <c r="AY968" s="232" t="s">
        <v>161</v>
      </c>
    </row>
    <row r="969" s="13" customFormat="1">
      <c r="A969" s="13"/>
      <c r="B969" s="222"/>
      <c r="C969" s="223"/>
      <c r="D969" s="224" t="s">
        <v>171</v>
      </c>
      <c r="E969" s="225" t="s">
        <v>21</v>
      </c>
      <c r="F969" s="226" t="s">
        <v>773</v>
      </c>
      <c r="G969" s="223"/>
      <c r="H969" s="225" t="s">
        <v>21</v>
      </c>
      <c r="I969" s="227"/>
      <c r="J969" s="223"/>
      <c r="K969" s="223"/>
      <c r="L969" s="228"/>
      <c r="M969" s="229"/>
      <c r="N969" s="230"/>
      <c r="O969" s="230"/>
      <c r="P969" s="230"/>
      <c r="Q969" s="230"/>
      <c r="R969" s="230"/>
      <c r="S969" s="230"/>
      <c r="T969" s="231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2" t="s">
        <v>171</v>
      </c>
      <c r="AU969" s="232" t="s">
        <v>106</v>
      </c>
      <c r="AV969" s="13" t="s">
        <v>83</v>
      </c>
      <c r="AW969" s="13" t="s">
        <v>36</v>
      </c>
      <c r="AX969" s="13" t="s">
        <v>75</v>
      </c>
      <c r="AY969" s="232" t="s">
        <v>161</v>
      </c>
    </row>
    <row r="970" s="14" customFormat="1">
      <c r="A970" s="14"/>
      <c r="B970" s="233"/>
      <c r="C970" s="234"/>
      <c r="D970" s="224" t="s">
        <v>171</v>
      </c>
      <c r="E970" s="235" t="s">
        <v>21</v>
      </c>
      <c r="F970" s="236" t="s">
        <v>83</v>
      </c>
      <c r="G970" s="234"/>
      <c r="H970" s="237">
        <v>1</v>
      </c>
      <c r="I970" s="238"/>
      <c r="J970" s="234"/>
      <c r="K970" s="234"/>
      <c r="L970" s="239"/>
      <c r="M970" s="240"/>
      <c r="N970" s="241"/>
      <c r="O970" s="241"/>
      <c r="P970" s="241"/>
      <c r="Q970" s="241"/>
      <c r="R970" s="241"/>
      <c r="S970" s="241"/>
      <c r="T970" s="242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3" t="s">
        <v>171</v>
      </c>
      <c r="AU970" s="243" t="s">
        <v>106</v>
      </c>
      <c r="AV970" s="14" t="s">
        <v>106</v>
      </c>
      <c r="AW970" s="14" t="s">
        <v>36</v>
      </c>
      <c r="AX970" s="14" t="s">
        <v>75</v>
      </c>
      <c r="AY970" s="243" t="s">
        <v>161</v>
      </c>
    </row>
    <row r="971" s="15" customFormat="1">
      <c r="A971" s="15"/>
      <c r="B971" s="244"/>
      <c r="C971" s="245"/>
      <c r="D971" s="224" t="s">
        <v>171</v>
      </c>
      <c r="E971" s="246" t="s">
        <v>21</v>
      </c>
      <c r="F971" s="247" t="s">
        <v>175</v>
      </c>
      <c r="G971" s="245"/>
      <c r="H971" s="248">
        <v>1</v>
      </c>
      <c r="I971" s="249"/>
      <c r="J971" s="245"/>
      <c r="K971" s="245"/>
      <c r="L971" s="250"/>
      <c r="M971" s="251"/>
      <c r="N971" s="252"/>
      <c r="O971" s="252"/>
      <c r="P971" s="252"/>
      <c r="Q971" s="252"/>
      <c r="R971" s="252"/>
      <c r="S971" s="252"/>
      <c r="T971" s="253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54" t="s">
        <v>171</v>
      </c>
      <c r="AU971" s="254" t="s">
        <v>106</v>
      </c>
      <c r="AV971" s="15" t="s">
        <v>167</v>
      </c>
      <c r="AW971" s="15" t="s">
        <v>36</v>
      </c>
      <c r="AX971" s="15" t="s">
        <v>83</v>
      </c>
      <c r="AY971" s="254" t="s">
        <v>161</v>
      </c>
    </row>
    <row r="972" s="2" customFormat="1" ht="24.15" customHeight="1">
      <c r="A972" s="41"/>
      <c r="B972" s="42"/>
      <c r="C972" s="204" t="s">
        <v>774</v>
      </c>
      <c r="D972" s="204" t="s">
        <v>163</v>
      </c>
      <c r="E972" s="205" t="s">
        <v>775</v>
      </c>
      <c r="F972" s="206" t="s">
        <v>776</v>
      </c>
      <c r="G972" s="207" t="s">
        <v>105</v>
      </c>
      <c r="H972" s="208">
        <v>1</v>
      </c>
      <c r="I972" s="209"/>
      <c r="J972" s="210">
        <f>ROUND(I972*H972,2)</f>
        <v>0</v>
      </c>
      <c r="K972" s="206" t="s">
        <v>166</v>
      </c>
      <c r="L972" s="47"/>
      <c r="M972" s="211" t="s">
        <v>21</v>
      </c>
      <c r="N972" s="212" t="s">
        <v>47</v>
      </c>
      <c r="O972" s="87"/>
      <c r="P972" s="213">
        <f>O972*H972</f>
        <v>0</v>
      </c>
      <c r="Q972" s="213">
        <v>0</v>
      </c>
      <c r="R972" s="213">
        <f>Q972*H972</f>
        <v>0</v>
      </c>
      <c r="S972" s="213">
        <v>0.034000000000000002</v>
      </c>
      <c r="T972" s="214">
        <f>S972*H972</f>
        <v>0.034000000000000002</v>
      </c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R972" s="215" t="s">
        <v>278</v>
      </c>
      <c r="AT972" s="215" t="s">
        <v>163</v>
      </c>
      <c r="AU972" s="215" t="s">
        <v>106</v>
      </c>
      <c r="AY972" s="19" t="s">
        <v>161</v>
      </c>
      <c r="BE972" s="216">
        <f>IF(N972="základní",J972,0)</f>
        <v>0</v>
      </c>
      <c r="BF972" s="216">
        <f>IF(N972="snížená",J972,0)</f>
        <v>0</v>
      </c>
      <c r="BG972" s="216">
        <f>IF(N972="zákl. přenesená",J972,0)</f>
        <v>0</v>
      </c>
      <c r="BH972" s="216">
        <f>IF(N972="sníž. přenesená",J972,0)</f>
        <v>0</v>
      </c>
      <c r="BI972" s="216">
        <f>IF(N972="nulová",J972,0)</f>
        <v>0</v>
      </c>
      <c r="BJ972" s="19" t="s">
        <v>106</v>
      </c>
      <c r="BK972" s="216">
        <f>ROUND(I972*H972,2)</f>
        <v>0</v>
      </c>
      <c r="BL972" s="19" t="s">
        <v>278</v>
      </c>
      <c r="BM972" s="215" t="s">
        <v>777</v>
      </c>
    </row>
    <row r="973" s="2" customFormat="1">
      <c r="A973" s="41"/>
      <c r="B973" s="42"/>
      <c r="C973" s="43"/>
      <c r="D973" s="217" t="s">
        <v>169</v>
      </c>
      <c r="E973" s="43"/>
      <c r="F973" s="218" t="s">
        <v>778</v>
      </c>
      <c r="G973" s="43"/>
      <c r="H973" s="43"/>
      <c r="I973" s="219"/>
      <c r="J973" s="43"/>
      <c r="K973" s="43"/>
      <c r="L973" s="47"/>
      <c r="M973" s="220"/>
      <c r="N973" s="221"/>
      <c r="O973" s="87"/>
      <c r="P973" s="87"/>
      <c r="Q973" s="87"/>
      <c r="R973" s="87"/>
      <c r="S973" s="87"/>
      <c r="T973" s="88"/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T973" s="19" t="s">
        <v>169</v>
      </c>
      <c r="AU973" s="19" t="s">
        <v>106</v>
      </c>
    </row>
    <row r="974" s="13" customFormat="1">
      <c r="A974" s="13"/>
      <c r="B974" s="222"/>
      <c r="C974" s="223"/>
      <c r="D974" s="224" t="s">
        <v>171</v>
      </c>
      <c r="E974" s="225" t="s">
        <v>21</v>
      </c>
      <c r="F974" s="226" t="s">
        <v>172</v>
      </c>
      <c r="G974" s="223"/>
      <c r="H974" s="225" t="s">
        <v>21</v>
      </c>
      <c r="I974" s="227"/>
      <c r="J974" s="223"/>
      <c r="K974" s="223"/>
      <c r="L974" s="228"/>
      <c r="M974" s="229"/>
      <c r="N974" s="230"/>
      <c r="O974" s="230"/>
      <c r="P974" s="230"/>
      <c r="Q974" s="230"/>
      <c r="R974" s="230"/>
      <c r="S974" s="230"/>
      <c r="T974" s="231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2" t="s">
        <v>171</v>
      </c>
      <c r="AU974" s="232" t="s">
        <v>106</v>
      </c>
      <c r="AV974" s="13" t="s">
        <v>83</v>
      </c>
      <c r="AW974" s="13" t="s">
        <v>36</v>
      </c>
      <c r="AX974" s="13" t="s">
        <v>75</v>
      </c>
      <c r="AY974" s="232" t="s">
        <v>161</v>
      </c>
    </row>
    <row r="975" s="13" customFormat="1">
      <c r="A975" s="13"/>
      <c r="B975" s="222"/>
      <c r="C975" s="223"/>
      <c r="D975" s="224" t="s">
        <v>171</v>
      </c>
      <c r="E975" s="225" t="s">
        <v>21</v>
      </c>
      <c r="F975" s="226" t="s">
        <v>298</v>
      </c>
      <c r="G975" s="223"/>
      <c r="H975" s="225" t="s">
        <v>21</v>
      </c>
      <c r="I975" s="227"/>
      <c r="J975" s="223"/>
      <c r="K975" s="223"/>
      <c r="L975" s="228"/>
      <c r="M975" s="229"/>
      <c r="N975" s="230"/>
      <c r="O975" s="230"/>
      <c r="P975" s="230"/>
      <c r="Q975" s="230"/>
      <c r="R975" s="230"/>
      <c r="S975" s="230"/>
      <c r="T975" s="231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2" t="s">
        <v>171</v>
      </c>
      <c r="AU975" s="232" t="s">
        <v>106</v>
      </c>
      <c r="AV975" s="13" t="s">
        <v>83</v>
      </c>
      <c r="AW975" s="13" t="s">
        <v>36</v>
      </c>
      <c r="AX975" s="13" t="s">
        <v>75</v>
      </c>
      <c r="AY975" s="232" t="s">
        <v>161</v>
      </c>
    </row>
    <row r="976" s="13" customFormat="1">
      <c r="A976" s="13"/>
      <c r="B976" s="222"/>
      <c r="C976" s="223"/>
      <c r="D976" s="224" t="s">
        <v>171</v>
      </c>
      <c r="E976" s="225" t="s">
        <v>21</v>
      </c>
      <c r="F976" s="226" t="s">
        <v>773</v>
      </c>
      <c r="G976" s="223"/>
      <c r="H976" s="225" t="s">
        <v>21</v>
      </c>
      <c r="I976" s="227"/>
      <c r="J976" s="223"/>
      <c r="K976" s="223"/>
      <c r="L976" s="228"/>
      <c r="M976" s="229"/>
      <c r="N976" s="230"/>
      <c r="O976" s="230"/>
      <c r="P976" s="230"/>
      <c r="Q976" s="230"/>
      <c r="R976" s="230"/>
      <c r="S976" s="230"/>
      <c r="T976" s="231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2" t="s">
        <v>171</v>
      </c>
      <c r="AU976" s="232" t="s">
        <v>106</v>
      </c>
      <c r="AV976" s="13" t="s">
        <v>83</v>
      </c>
      <c r="AW976" s="13" t="s">
        <v>36</v>
      </c>
      <c r="AX976" s="13" t="s">
        <v>75</v>
      </c>
      <c r="AY976" s="232" t="s">
        <v>161</v>
      </c>
    </row>
    <row r="977" s="14" customFormat="1">
      <c r="A977" s="14"/>
      <c r="B977" s="233"/>
      <c r="C977" s="234"/>
      <c r="D977" s="224" t="s">
        <v>171</v>
      </c>
      <c r="E977" s="235" t="s">
        <v>21</v>
      </c>
      <c r="F977" s="236" t="s">
        <v>83</v>
      </c>
      <c r="G977" s="234"/>
      <c r="H977" s="237">
        <v>1</v>
      </c>
      <c r="I977" s="238"/>
      <c r="J977" s="234"/>
      <c r="K977" s="234"/>
      <c r="L977" s="239"/>
      <c r="M977" s="240"/>
      <c r="N977" s="241"/>
      <c r="O977" s="241"/>
      <c r="P977" s="241"/>
      <c r="Q977" s="241"/>
      <c r="R977" s="241"/>
      <c r="S977" s="241"/>
      <c r="T977" s="242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3" t="s">
        <v>171</v>
      </c>
      <c r="AU977" s="243" t="s">
        <v>106</v>
      </c>
      <c r="AV977" s="14" t="s">
        <v>106</v>
      </c>
      <c r="AW977" s="14" t="s">
        <v>36</v>
      </c>
      <c r="AX977" s="14" t="s">
        <v>75</v>
      </c>
      <c r="AY977" s="243" t="s">
        <v>161</v>
      </c>
    </row>
    <row r="978" s="15" customFormat="1">
      <c r="A978" s="15"/>
      <c r="B978" s="244"/>
      <c r="C978" s="245"/>
      <c r="D978" s="224" t="s">
        <v>171</v>
      </c>
      <c r="E978" s="246" t="s">
        <v>21</v>
      </c>
      <c r="F978" s="247" t="s">
        <v>175</v>
      </c>
      <c r="G978" s="245"/>
      <c r="H978" s="248">
        <v>1</v>
      </c>
      <c r="I978" s="249"/>
      <c r="J978" s="245"/>
      <c r="K978" s="245"/>
      <c r="L978" s="250"/>
      <c r="M978" s="251"/>
      <c r="N978" s="252"/>
      <c r="O978" s="252"/>
      <c r="P978" s="252"/>
      <c r="Q978" s="252"/>
      <c r="R978" s="252"/>
      <c r="S978" s="252"/>
      <c r="T978" s="253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54" t="s">
        <v>171</v>
      </c>
      <c r="AU978" s="254" t="s">
        <v>106</v>
      </c>
      <c r="AV978" s="15" t="s">
        <v>167</v>
      </c>
      <c r="AW978" s="15" t="s">
        <v>36</v>
      </c>
      <c r="AX978" s="15" t="s">
        <v>83</v>
      </c>
      <c r="AY978" s="254" t="s">
        <v>161</v>
      </c>
    </row>
    <row r="979" s="2" customFormat="1" ht="49.05" customHeight="1">
      <c r="A979" s="41"/>
      <c r="B979" s="42"/>
      <c r="C979" s="204" t="s">
        <v>779</v>
      </c>
      <c r="D979" s="204" t="s">
        <v>163</v>
      </c>
      <c r="E979" s="205" t="s">
        <v>780</v>
      </c>
      <c r="F979" s="206" t="s">
        <v>781</v>
      </c>
      <c r="G979" s="207" t="s">
        <v>364</v>
      </c>
      <c r="H979" s="208">
        <v>0.050000000000000003</v>
      </c>
      <c r="I979" s="209"/>
      <c r="J979" s="210">
        <f>ROUND(I979*H979,2)</f>
        <v>0</v>
      </c>
      <c r="K979" s="206" t="s">
        <v>166</v>
      </c>
      <c r="L979" s="47"/>
      <c r="M979" s="211" t="s">
        <v>21</v>
      </c>
      <c r="N979" s="212" t="s">
        <v>47</v>
      </c>
      <c r="O979" s="87"/>
      <c r="P979" s="213">
        <f>O979*H979</f>
        <v>0</v>
      </c>
      <c r="Q979" s="213">
        <v>0</v>
      </c>
      <c r="R979" s="213">
        <f>Q979*H979</f>
        <v>0</v>
      </c>
      <c r="S979" s="213">
        <v>0</v>
      </c>
      <c r="T979" s="214">
        <f>S979*H979</f>
        <v>0</v>
      </c>
      <c r="U979" s="41"/>
      <c r="V979" s="41"/>
      <c r="W979" s="41"/>
      <c r="X979" s="41"/>
      <c r="Y979" s="41"/>
      <c r="Z979" s="41"/>
      <c r="AA979" s="41"/>
      <c r="AB979" s="41"/>
      <c r="AC979" s="41"/>
      <c r="AD979" s="41"/>
      <c r="AE979" s="41"/>
      <c r="AR979" s="215" t="s">
        <v>278</v>
      </c>
      <c r="AT979" s="215" t="s">
        <v>163</v>
      </c>
      <c r="AU979" s="215" t="s">
        <v>106</v>
      </c>
      <c r="AY979" s="19" t="s">
        <v>161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9" t="s">
        <v>106</v>
      </c>
      <c r="BK979" s="216">
        <f>ROUND(I979*H979,2)</f>
        <v>0</v>
      </c>
      <c r="BL979" s="19" t="s">
        <v>278</v>
      </c>
      <c r="BM979" s="215" t="s">
        <v>782</v>
      </c>
    </row>
    <row r="980" s="2" customFormat="1">
      <c r="A980" s="41"/>
      <c r="B980" s="42"/>
      <c r="C980" s="43"/>
      <c r="D980" s="217" t="s">
        <v>169</v>
      </c>
      <c r="E980" s="43"/>
      <c r="F980" s="218" t="s">
        <v>783</v>
      </c>
      <c r="G980" s="43"/>
      <c r="H980" s="43"/>
      <c r="I980" s="219"/>
      <c r="J980" s="43"/>
      <c r="K980" s="43"/>
      <c r="L980" s="47"/>
      <c r="M980" s="220"/>
      <c r="N980" s="221"/>
      <c r="O980" s="87"/>
      <c r="P980" s="87"/>
      <c r="Q980" s="87"/>
      <c r="R980" s="87"/>
      <c r="S980" s="87"/>
      <c r="T980" s="88"/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T980" s="19" t="s">
        <v>169</v>
      </c>
      <c r="AU980" s="19" t="s">
        <v>106</v>
      </c>
    </row>
    <row r="981" s="12" customFormat="1" ht="22.8" customHeight="1">
      <c r="A981" s="12"/>
      <c r="B981" s="188"/>
      <c r="C981" s="189"/>
      <c r="D981" s="190" t="s">
        <v>74</v>
      </c>
      <c r="E981" s="202" t="s">
        <v>784</v>
      </c>
      <c r="F981" s="202" t="s">
        <v>785</v>
      </c>
      <c r="G981" s="189"/>
      <c r="H981" s="189"/>
      <c r="I981" s="192"/>
      <c r="J981" s="203">
        <f>BK981</f>
        <v>0</v>
      </c>
      <c r="K981" s="189"/>
      <c r="L981" s="194"/>
      <c r="M981" s="195"/>
      <c r="N981" s="196"/>
      <c r="O981" s="196"/>
      <c r="P981" s="197">
        <f>SUM(P982:P1072)</f>
        <v>0</v>
      </c>
      <c r="Q981" s="196"/>
      <c r="R981" s="197">
        <f>SUM(R982:R1072)</f>
        <v>0.096464999999999995</v>
      </c>
      <c r="S981" s="196"/>
      <c r="T981" s="198">
        <f>SUM(T982:T1072)</f>
        <v>0.75327087999999998</v>
      </c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R981" s="199" t="s">
        <v>106</v>
      </c>
      <c r="AT981" s="200" t="s">
        <v>74</v>
      </c>
      <c r="AU981" s="200" t="s">
        <v>83</v>
      </c>
      <c r="AY981" s="199" t="s">
        <v>161</v>
      </c>
      <c r="BK981" s="201">
        <f>SUM(BK982:BK1072)</f>
        <v>0</v>
      </c>
    </row>
    <row r="982" s="2" customFormat="1" ht="24.15" customHeight="1">
      <c r="A982" s="41"/>
      <c r="B982" s="42"/>
      <c r="C982" s="204" t="s">
        <v>786</v>
      </c>
      <c r="D982" s="204" t="s">
        <v>163</v>
      </c>
      <c r="E982" s="205" t="s">
        <v>787</v>
      </c>
      <c r="F982" s="206" t="s">
        <v>788</v>
      </c>
      <c r="G982" s="207" t="s">
        <v>92</v>
      </c>
      <c r="H982" s="208">
        <v>52.332000000000001</v>
      </c>
      <c r="I982" s="209"/>
      <c r="J982" s="210">
        <f>ROUND(I982*H982,2)</f>
        <v>0</v>
      </c>
      <c r="K982" s="206" t="s">
        <v>166</v>
      </c>
      <c r="L982" s="47"/>
      <c r="M982" s="211" t="s">
        <v>21</v>
      </c>
      <c r="N982" s="212" t="s">
        <v>47</v>
      </c>
      <c r="O982" s="87"/>
      <c r="P982" s="213">
        <f>O982*H982</f>
        <v>0</v>
      </c>
      <c r="Q982" s="213">
        <v>0</v>
      </c>
      <c r="R982" s="213">
        <f>Q982*H982</f>
        <v>0</v>
      </c>
      <c r="S982" s="213">
        <v>0.00594</v>
      </c>
      <c r="T982" s="214">
        <f>S982*H982</f>
        <v>0.31085207999999998</v>
      </c>
      <c r="U982" s="41"/>
      <c r="V982" s="41"/>
      <c r="W982" s="41"/>
      <c r="X982" s="41"/>
      <c r="Y982" s="41"/>
      <c r="Z982" s="41"/>
      <c r="AA982" s="41"/>
      <c r="AB982" s="41"/>
      <c r="AC982" s="41"/>
      <c r="AD982" s="41"/>
      <c r="AE982" s="41"/>
      <c r="AR982" s="215" t="s">
        <v>278</v>
      </c>
      <c r="AT982" s="215" t="s">
        <v>163</v>
      </c>
      <c r="AU982" s="215" t="s">
        <v>106</v>
      </c>
      <c r="AY982" s="19" t="s">
        <v>161</v>
      </c>
      <c r="BE982" s="216">
        <f>IF(N982="základní",J982,0)</f>
        <v>0</v>
      </c>
      <c r="BF982" s="216">
        <f>IF(N982="snížená",J982,0)</f>
        <v>0</v>
      </c>
      <c r="BG982" s="216">
        <f>IF(N982="zákl. přenesená",J982,0)</f>
        <v>0</v>
      </c>
      <c r="BH982" s="216">
        <f>IF(N982="sníž. přenesená",J982,0)</f>
        <v>0</v>
      </c>
      <c r="BI982" s="216">
        <f>IF(N982="nulová",J982,0)</f>
        <v>0</v>
      </c>
      <c r="BJ982" s="19" t="s">
        <v>106</v>
      </c>
      <c r="BK982" s="216">
        <f>ROUND(I982*H982,2)</f>
        <v>0</v>
      </c>
      <c r="BL982" s="19" t="s">
        <v>278</v>
      </c>
      <c r="BM982" s="215" t="s">
        <v>789</v>
      </c>
    </row>
    <row r="983" s="2" customFormat="1">
      <c r="A983" s="41"/>
      <c r="B983" s="42"/>
      <c r="C983" s="43"/>
      <c r="D983" s="217" t="s">
        <v>169</v>
      </c>
      <c r="E983" s="43"/>
      <c r="F983" s="218" t="s">
        <v>790</v>
      </c>
      <c r="G983" s="43"/>
      <c r="H983" s="43"/>
      <c r="I983" s="219"/>
      <c r="J983" s="43"/>
      <c r="K983" s="43"/>
      <c r="L983" s="47"/>
      <c r="M983" s="220"/>
      <c r="N983" s="221"/>
      <c r="O983" s="87"/>
      <c r="P983" s="87"/>
      <c r="Q983" s="87"/>
      <c r="R983" s="87"/>
      <c r="S983" s="87"/>
      <c r="T983" s="88"/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T983" s="19" t="s">
        <v>169</v>
      </c>
      <c r="AU983" s="19" t="s">
        <v>106</v>
      </c>
    </row>
    <row r="984" s="13" customFormat="1">
      <c r="A984" s="13"/>
      <c r="B984" s="222"/>
      <c r="C984" s="223"/>
      <c r="D984" s="224" t="s">
        <v>171</v>
      </c>
      <c r="E984" s="225" t="s">
        <v>21</v>
      </c>
      <c r="F984" s="226" t="s">
        <v>791</v>
      </c>
      <c r="G984" s="223"/>
      <c r="H984" s="225" t="s">
        <v>21</v>
      </c>
      <c r="I984" s="227"/>
      <c r="J984" s="223"/>
      <c r="K984" s="223"/>
      <c r="L984" s="228"/>
      <c r="M984" s="229"/>
      <c r="N984" s="230"/>
      <c r="O984" s="230"/>
      <c r="P984" s="230"/>
      <c r="Q984" s="230"/>
      <c r="R984" s="230"/>
      <c r="S984" s="230"/>
      <c r="T984" s="23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2" t="s">
        <v>171</v>
      </c>
      <c r="AU984" s="232" t="s">
        <v>106</v>
      </c>
      <c r="AV984" s="13" t="s">
        <v>83</v>
      </c>
      <c r="AW984" s="13" t="s">
        <v>36</v>
      </c>
      <c r="AX984" s="13" t="s">
        <v>75</v>
      </c>
      <c r="AY984" s="232" t="s">
        <v>161</v>
      </c>
    </row>
    <row r="985" s="14" customFormat="1">
      <c r="A985" s="14"/>
      <c r="B985" s="233"/>
      <c r="C985" s="234"/>
      <c r="D985" s="224" t="s">
        <v>171</v>
      </c>
      <c r="E985" s="235" t="s">
        <v>21</v>
      </c>
      <c r="F985" s="236" t="s">
        <v>436</v>
      </c>
      <c r="G985" s="234"/>
      <c r="H985" s="237">
        <v>52.332000000000001</v>
      </c>
      <c r="I985" s="238"/>
      <c r="J985" s="234"/>
      <c r="K985" s="234"/>
      <c r="L985" s="239"/>
      <c r="M985" s="240"/>
      <c r="N985" s="241"/>
      <c r="O985" s="241"/>
      <c r="P985" s="241"/>
      <c r="Q985" s="241"/>
      <c r="R985" s="241"/>
      <c r="S985" s="241"/>
      <c r="T985" s="24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43" t="s">
        <v>171</v>
      </c>
      <c r="AU985" s="243" t="s">
        <v>106</v>
      </c>
      <c r="AV985" s="14" t="s">
        <v>106</v>
      </c>
      <c r="AW985" s="14" t="s">
        <v>36</v>
      </c>
      <c r="AX985" s="14" t="s">
        <v>75</v>
      </c>
      <c r="AY985" s="243" t="s">
        <v>161</v>
      </c>
    </row>
    <row r="986" s="15" customFormat="1">
      <c r="A986" s="15"/>
      <c r="B986" s="244"/>
      <c r="C986" s="245"/>
      <c r="D986" s="224" t="s">
        <v>171</v>
      </c>
      <c r="E986" s="246" t="s">
        <v>21</v>
      </c>
      <c r="F986" s="247" t="s">
        <v>175</v>
      </c>
      <c r="G986" s="245"/>
      <c r="H986" s="248">
        <v>52.332000000000001</v>
      </c>
      <c r="I986" s="249"/>
      <c r="J986" s="245"/>
      <c r="K986" s="245"/>
      <c r="L986" s="250"/>
      <c r="M986" s="251"/>
      <c r="N986" s="252"/>
      <c r="O986" s="252"/>
      <c r="P986" s="252"/>
      <c r="Q986" s="252"/>
      <c r="R986" s="252"/>
      <c r="S986" s="252"/>
      <c r="T986" s="253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54" t="s">
        <v>171</v>
      </c>
      <c r="AU986" s="254" t="s">
        <v>106</v>
      </c>
      <c r="AV986" s="15" t="s">
        <v>167</v>
      </c>
      <c r="AW986" s="15" t="s">
        <v>36</v>
      </c>
      <c r="AX986" s="15" t="s">
        <v>83</v>
      </c>
      <c r="AY986" s="254" t="s">
        <v>161</v>
      </c>
    </row>
    <row r="987" s="2" customFormat="1">
      <c r="A987" s="41"/>
      <c r="B987" s="42"/>
      <c r="C987" s="43"/>
      <c r="D987" s="224" t="s">
        <v>185</v>
      </c>
      <c r="E987" s="43"/>
      <c r="F987" s="255" t="s">
        <v>297</v>
      </c>
      <c r="G987" s="43"/>
      <c r="H987" s="43"/>
      <c r="I987" s="43"/>
      <c r="J987" s="43"/>
      <c r="K987" s="43"/>
      <c r="L987" s="47"/>
      <c r="M987" s="220"/>
      <c r="N987" s="221"/>
      <c r="O987" s="87"/>
      <c r="P987" s="87"/>
      <c r="Q987" s="87"/>
      <c r="R987" s="87"/>
      <c r="S987" s="87"/>
      <c r="T987" s="88"/>
      <c r="U987" s="41"/>
      <c r="V987" s="41"/>
      <c r="W987" s="41"/>
      <c r="X987" s="41"/>
      <c r="Y987" s="41"/>
      <c r="Z987" s="41"/>
      <c r="AA987" s="41"/>
      <c r="AB987" s="41"/>
      <c r="AC987" s="41"/>
      <c r="AD987" s="41"/>
      <c r="AE987" s="41"/>
      <c r="AU987" s="19" t="s">
        <v>106</v>
      </c>
    </row>
    <row r="988" s="2" customFormat="1">
      <c r="A988" s="41"/>
      <c r="B988" s="42"/>
      <c r="C988" s="43"/>
      <c r="D988" s="224" t="s">
        <v>185</v>
      </c>
      <c r="E988" s="43"/>
      <c r="F988" s="256" t="s">
        <v>172</v>
      </c>
      <c r="G988" s="43"/>
      <c r="H988" s="257">
        <v>0</v>
      </c>
      <c r="I988" s="43"/>
      <c r="J988" s="43"/>
      <c r="K988" s="43"/>
      <c r="L988" s="47"/>
      <c r="M988" s="220"/>
      <c r="N988" s="221"/>
      <c r="O988" s="87"/>
      <c r="P988" s="87"/>
      <c r="Q988" s="87"/>
      <c r="R988" s="87"/>
      <c r="S988" s="87"/>
      <c r="T988" s="88"/>
      <c r="U988" s="41"/>
      <c r="V988" s="41"/>
      <c r="W988" s="41"/>
      <c r="X988" s="41"/>
      <c r="Y988" s="41"/>
      <c r="Z988" s="41"/>
      <c r="AA988" s="41"/>
      <c r="AB988" s="41"/>
      <c r="AC988" s="41"/>
      <c r="AD988" s="41"/>
      <c r="AE988" s="41"/>
      <c r="AU988" s="19" t="s">
        <v>106</v>
      </c>
    </row>
    <row r="989" s="2" customFormat="1">
      <c r="A989" s="41"/>
      <c r="B989" s="42"/>
      <c r="C989" s="43"/>
      <c r="D989" s="224" t="s">
        <v>185</v>
      </c>
      <c r="E989" s="43"/>
      <c r="F989" s="256" t="s">
        <v>298</v>
      </c>
      <c r="G989" s="43"/>
      <c r="H989" s="257">
        <v>0</v>
      </c>
      <c r="I989" s="43"/>
      <c r="J989" s="43"/>
      <c r="K989" s="43"/>
      <c r="L989" s="47"/>
      <c r="M989" s="220"/>
      <c r="N989" s="221"/>
      <c r="O989" s="87"/>
      <c r="P989" s="87"/>
      <c r="Q989" s="87"/>
      <c r="R989" s="87"/>
      <c r="S989" s="87"/>
      <c r="T989" s="88"/>
      <c r="U989" s="41"/>
      <c r="V989" s="41"/>
      <c r="W989" s="41"/>
      <c r="X989" s="41"/>
      <c r="Y989" s="41"/>
      <c r="Z989" s="41"/>
      <c r="AA989" s="41"/>
      <c r="AB989" s="41"/>
      <c r="AC989" s="41"/>
      <c r="AD989" s="41"/>
      <c r="AE989" s="41"/>
      <c r="AU989" s="19" t="s">
        <v>106</v>
      </c>
    </row>
    <row r="990" s="2" customFormat="1">
      <c r="A990" s="41"/>
      <c r="B990" s="42"/>
      <c r="C990" s="43"/>
      <c r="D990" s="224" t="s">
        <v>185</v>
      </c>
      <c r="E990" s="43"/>
      <c r="F990" s="256" t="s">
        <v>299</v>
      </c>
      <c r="G990" s="43"/>
      <c r="H990" s="257">
        <v>26.103999999999999</v>
      </c>
      <c r="I990" s="43"/>
      <c r="J990" s="43"/>
      <c r="K990" s="43"/>
      <c r="L990" s="47"/>
      <c r="M990" s="220"/>
      <c r="N990" s="221"/>
      <c r="O990" s="87"/>
      <c r="P990" s="87"/>
      <c r="Q990" s="87"/>
      <c r="R990" s="87"/>
      <c r="S990" s="87"/>
      <c r="T990" s="88"/>
      <c r="U990" s="41"/>
      <c r="V990" s="41"/>
      <c r="W990" s="41"/>
      <c r="X990" s="41"/>
      <c r="Y990" s="41"/>
      <c r="Z990" s="41"/>
      <c r="AA990" s="41"/>
      <c r="AB990" s="41"/>
      <c r="AC990" s="41"/>
      <c r="AD990" s="41"/>
      <c r="AE990" s="41"/>
      <c r="AU990" s="19" t="s">
        <v>106</v>
      </c>
    </row>
    <row r="991" s="2" customFormat="1">
      <c r="A991" s="41"/>
      <c r="B991" s="42"/>
      <c r="C991" s="43"/>
      <c r="D991" s="224" t="s">
        <v>185</v>
      </c>
      <c r="E991" s="43"/>
      <c r="F991" s="256" t="s">
        <v>175</v>
      </c>
      <c r="G991" s="43"/>
      <c r="H991" s="257">
        <v>26.103999999999999</v>
      </c>
      <c r="I991" s="43"/>
      <c r="J991" s="43"/>
      <c r="K991" s="43"/>
      <c r="L991" s="47"/>
      <c r="M991" s="220"/>
      <c r="N991" s="221"/>
      <c r="O991" s="87"/>
      <c r="P991" s="87"/>
      <c r="Q991" s="87"/>
      <c r="R991" s="87"/>
      <c r="S991" s="87"/>
      <c r="T991" s="88"/>
      <c r="U991" s="41"/>
      <c r="V991" s="41"/>
      <c r="W991" s="41"/>
      <c r="X991" s="41"/>
      <c r="Y991" s="41"/>
      <c r="Z991" s="41"/>
      <c r="AA991" s="41"/>
      <c r="AB991" s="41"/>
      <c r="AC991" s="41"/>
      <c r="AD991" s="41"/>
      <c r="AE991" s="41"/>
      <c r="AU991" s="19" t="s">
        <v>106</v>
      </c>
    </row>
    <row r="992" s="2" customFormat="1">
      <c r="A992" s="41"/>
      <c r="B992" s="42"/>
      <c r="C992" s="43"/>
      <c r="D992" s="224" t="s">
        <v>185</v>
      </c>
      <c r="E992" s="43"/>
      <c r="F992" s="255" t="s">
        <v>300</v>
      </c>
      <c r="G992" s="43"/>
      <c r="H992" s="43"/>
      <c r="I992" s="43"/>
      <c r="J992" s="43"/>
      <c r="K992" s="43"/>
      <c r="L992" s="47"/>
      <c r="M992" s="220"/>
      <c r="N992" s="221"/>
      <c r="O992" s="87"/>
      <c r="P992" s="87"/>
      <c r="Q992" s="87"/>
      <c r="R992" s="87"/>
      <c r="S992" s="87"/>
      <c r="T992" s="88"/>
      <c r="U992" s="41"/>
      <c r="V992" s="41"/>
      <c r="W992" s="41"/>
      <c r="X992" s="41"/>
      <c r="Y992" s="41"/>
      <c r="Z992" s="41"/>
      <c r="AA992" s="41"/>
      <c r="AB992" s="41"/>
      <c r="AC992" s="41"/>
      <c r="AD992" s="41"/>
      <c r="AE992" s="41"/>
      <c r="AU992" s="19" t="s">
        <v>106</v>
      </c>
    </row>
    <row r="993" s="2" customFormat="1">
      <c r="A993" s="41"/>
      <c r="B993" s="42"/>
      <c r="C993" s="43"/>
      <c r="D993" s="224" t="s">
        <v>185</v>
      </c>
      <c r="E993" s="43"/>
      <c r="F993" s="256" t="s">
        <v>172</v>
      </c>
      <c r="G993" s="43"/>
      <c r="H993" s="257">
        <v>0</v>
      </c>
      <c r="I993" s="43"/>
      <c r="J993" s="43"/>
      <c r="K993" s="43"/>
      <c r="L993" s="47"/>
      <c r="M993" s="220"/>
      <c r="N993" s="221"/>
      <c r="O993" s="87"/>
      <c r="P993" s="87"/>
      <c r="Q993" s="87"/>
      <c r="R993" s="87"/>
      <c r="S993" s="87"/>
      <c r="T993" s="88"/>
      <c r="U993" s="41"/>
      <c r="V993" s="41"/>
      <c r="W993" s="41"/>
      <c r="X993" s="41"/>
      <c r="Y993" s="41"/>
      <c r="Z993" s="41"/>
      <c r="AA993" s="41"/>
      <c r="AB993" s="41"/>
      <c r="AC993" s="41"/>
      <c r="AD993" s="41"/>
      <c r="AE993" s="41"/>
      <c r="AU993" s="19" t="s">
        <v>106</v>
      </c>
    </row>
    <row r="994" s="2" customFormat="1">
      <c r="A994" s="41"/>
      <c r="B994" s="42"/>
      <c r="C994" s="43"/>
      <c r="D994" s="224" t="s">
        <v>185</v>
      </c>
      <c r="E994" s="43"/>
      <c r="F994" s="256" t="s">
        <v>298</v>
      </c>
      <c r="G994" s="43"/>
      <c r="H994" s="257">
        <v>0</v>
      </c>
      <c r="I994" s="43"/>
      <c r="J994" s="43"/>
      <c r="K994" s="43"/>
      <c r="L994" s="47"/>
      <c r="M994" s="220"/>
      <c r="N994" s="221"/>
      <c r="O994" s="87"/>
      <c r="P994" s="87"/>
      <c r="Q994" s="87"/>
      <c r="R994" s="87"/>
      <c r="S994" s="87"/>
      <c r="T994" s="88"/>
      <c r="U994" s="41"/>
      <c r="V994" s="41"/>
      <c r="W994" s="41"/>
      <c r="X994" s="41"/>
      <c r="Y994" s="41"/>
      <c r="Z994" s="41"/>
      <c r="AA994" s="41"/>
      <c r="AB994" s="41"/>
      <c r="AC994" s="41"/>
      <c r="AD994" s="41"/>
      <c r="AE994" s="41"/>
      <c r="AU994" s="19" t="s">
        <v>106</v>
      </c>
    </row>
    <row r="995" s="2" customFormat="1">
      <c r="A995" s="41"/>
      <c r="B995" s="42"/>
      <c r="C995" s="43"/>
      <c r="D995" s="224" t="s">
        <v>185</v>
      </c>
      <c r="E995" s="43"/>
      <c r="F995" s="256" t="s">
        <v>301</v>
      </c>
      <c r="G995" s="43"/>
      <c r="H995" s="257">
        <v>26.228000000000002</v>
      </c>
      <c r="I995" s="43"/>
      <c r="J995" s="43"/>
      <c r="K995" s="43"/>
      <c r="L995" s="47"/>
      <c r="M995" s="220"/>
      <c r="N995" s="221"/>
      <c r="O995" s="87"/>
      <c r="P995" s="87"/>
      <c r="Q995" s="87"/>
      <c r="R995" s="87"/>
      <c r="S995" s="87"/>
      <c r="T995" s="88"/>
      <c r="U995" s="41"/>
      <c r="V995" s="41"/>
      <c r="W995" s="41"/>
      <c r="X995" s="41"/>
      <c r="Y995" s="41"/>
      <c r="Z995" s="41"/>
      <c r="AA995" s="41"/>
      <c r="AB995" s="41"/>
      <c r="AC995" s="41"/>
      <c r="AD995" s="41"/>
      <c r="AE995" s="41"/>
      <c r="AU995" s="19" t="s">
        <v>106</v>
      </c>
    </row>
    <row r="996" s="2" customFormat="1">
      <c r="A996" s="41"/>
      <c r="B996" s="42"/>
      <c r="C996" s="43"/>
      <c r="D996" s="224" t="s">
        <v>185</v>
      </c>
      <c r="E996" s="43"/>
      <c r="F996" s="256" t="s">
        <v>175</v>
      </c>
      <c r="G996" s="43"/>
      <c r="H996" s="257">
        <v>26.228000000000002</v>
      </c>
      <c r="I996" s="43"/>
      <c r="J996" s="43"/>
      <c r="K996" s="43"/>
      <c r="L996" s="47"/>
      <c r="M996" s="220"/>
      <c r="N996" s="221"/>
      <c r="O996" s="87"/>
      <c r="P996" s="87"/>
      <c r="Q996" s="87"/>
      <c r="R996" s="87"/>
      <c r="S996" s="87"/>
      <c r="T996" s="88"/>
      <c r="U996" s="41"/>
      <c r="V996" s="41"/>
      <c r="W996" s="41"/>
      <c r="X996" s="41"/>
      <c r="Y996" s="41"/>
      <c r="Z996" s="41"/>
      <c r="AA996" s="41"/>
      <c r="AB996" s="41"/>
      <c r="AC996" s="41"/>
      <c r="AD996" s="41"/>
      <c r="AE996" s="41"/>
      <c r="AU996" s="19" t="s">
        <v>106</v>
      </c>
    </row>
    <row r="997" s="2" customFormat="1" ht="24.15" customHeight="1">
      <c r="A997" s="41"/>
      <c r="B997" s="42"/>
      <c r="C997" s="204" t="s">
        <v>792</v>
      </c>
      <c r="D997" s="204" t="s">
        <v>163</v>
      </c>
      <c r="E997" s="205" t="s">
        <v>793</v>
      </c>
      <c r="F997" s="206" t="s">
        <v>794</v>
      </c>
      <c r="G997" s="207" t="s">
        <v>87</v>
      </c>
      <c r="H997" s="208">
        <v>21.629999999999999</v>
      </c>
      <c r="I997" s="209"/>
      <c r="J997" s="210">
        <f>ROUND(I997*H997,2)</f>
        <v>0</v>
      </c>
      <c r="K997" s="206" t="s">
        <v>166</v>
      </c>
      <c r="L997" s="47"/>
      <c r="M997" s="211" t="s">
        <v>21</v>
      </c>
      <c r="N997" s="212" t="s">
        <v>47</v>
      </c>
      <c r="O997" s="87"/>
      <c r="P997" s="213">
        <f>O997*H997</f>
        <v>0</v>
      </c>
      <c r="Q997" s="213">
        <v>0</v>
      </c>
      <c r="R997" s="213">
        <f>Q997*H997</f>
        <v>0</v>
      </c>
      <c r="S997" s="213">
        <v>0.00191</v>
      </c>
      <c r="T997" s="214">
        <f>S997*H997</f>
        <v>0.041313299999999997</v>
      </c>
      <c r="U997" s="41"/>
      <c r="V997" s="41"/>
      <c r="W997" s="41"/>
      <c r="X997" s="41"/>
      <c r="Y997" s="41"/>
      <c r="Z997" s="41"/>
      <c r="AA997" s="41"/>
      <c r="AB997" s="41"/>
      <c r="AC997" s="41"/>
      <c r="AD997" s="41"/>
      <c r="AE997" s="41"/>
      <c r="AR997" s="215" t="s">
        <v>278</v>
      </c>
      <c r="AT997" s="215" t="s">
        <v>163</v>
      </c>
      <c r="AU997" s="215" t="s">
        <v>106</v>
      </c>
      <c r="AY997" s="19" t="s">
        <v>161</v>
      </c>
      <c r="BE997" s="216">
        <f>IF(N997="základní",J997,0)</f>
        <v>0</v>
      </c>
      <c r="BF997" s="216">
        <f>IF(N997="snížená",J997,0)</f>
        <v>0</v>
      </c>
      <c r="BG997" s="216">
        <f>IF(N997="zákl. přenesená",J997,0)</f>
        <v>0</v>
      </c>
      <c r="BH997" s="216">
        <f>IF(N997="sníž. přenesená",J997,0)</f>
        <v>0</v>
      </c>
      <c r="BI997" s="216">
        <f>IF(N997="nulová",J997,0)</f>
        <v>0</v>
      </c>
      <c r="BJ997" s="19" t="s">
        <v>106</v>
      </c>
      <c r="BK997" s="216">
        <f>ROUND(I997*H997,2)</f>
        <v>0</v>
      </c>
      <c r="BL997" s="19" t="s">
        <v>278</v>
      </c>
      <c r="BM997" s="215" t="s">
        <v>795</v>
      </c>
    </row>
    <row r="998" s="2" customFormat="1">
      <c r="A998" s="41"/>
      <c r="B998" s="42"/>
      <c r="C998" s="43"/>
      <c r="D998" s="217" t="s">
        <v>169</v>
      </c>
      <c r="E998" s="43"/>
      <c r="F998" s="218" t="s">
        <v>796</v>
      </c>
      <c r="G998" s="43"/>
      <c r="H998" s="43"/>
      <c r="I998" s="219"/>
      <c r="J998" s="43"/>
      <c r="K998" s="43"/>
      <c r="L998" s="47"/>
      <c r="M998" s="220"/>
      <c r="N998" s="221"/>
      <c r="O998" s="87"/>
      <c r="P998" s="87"/>
      <c r="Q998" s="87"/>
      <c r="R998" s="87"/>
      <c r="S998" s="87"/>
      <c r="T998" s="88"/>
      <c r="U998" s="41"/>
      <c r="V998" s="41"/>
      <c r="W998" s="41"/>
      <c r="X998" s="41"/>
      <c r="Y998" s="41"/>
      <c r="Z998" s="41"/>
      <c r="AA998" s="41"/>
      <c r="AB998" s="41"/>
      <c r="AC998" s="41"/>
      <c r="AD998" s="41"/>
      <c r="AE998" s="41"/>
      <c r="AT998" s="19" t="s">
        <v>169</v>
      </c>
      <c r="AU998" s="19" t="s">
        <v>106</v>
      </c>
    </row>
    <row r="999" s="14" customFormat="1">
      <c r="A999" s="14"/>
      <c r="B999" s="233"/>
      <c r="C999" s="234"/>
      <c r="D999" s="224" t="s">
        <v>171</v>
      </c>
      <c r="E999" s="235" t="s">
        <v>21</v>
      </c>
      <c r="F999" s="236" t="s">
        <v>120</v>
      </c>
      <c r="G999" s="234"/>
      <c r="H999" s="237">
        <v>21.629999999999999</v>
      </c>
      <c r="I999" s="238"/>
      <c r="J999" s="234"/>
      <c r="K999" s="234"/>
      <c r="L999" s="239"/>
      <c r="M999" s="240"/>
      <c r="N999" s="241"/>
      <c r="O999" s="241"/>
      <c r="P999" s="241"/>
      <c r="Q999" s="241"/>
      <c r="R999" s="241"/>
      <c r="S999" s="241"/>
      <c r="T999" s="242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3" t="s">
        <v>171</v>
      </c>
      <c r="AU999" s="243" t="s">
        <v>106</v>
      </c>
      <c r="AV999" s="14" t="s">
        <v>106</v>
      </c>
      <c r="AW999" s="14" t="s">
        <v>36</v>
      </c>
      <c r="AX999" s="14" t="s">
        <v>83</v>
      </c>
      <c r="AY999" s="243" t="s">
        <v>161</v>
      </c>
    </row>
    <row r="1000" s="2" customFormat="1">
      <c r="A1000" s="41"/>
      <c r="B1000" s="42"/>
      <c r="C1000" s="43"/>
      <c r="D1000" s="224" t="s">
        <v>185</v>
      </c>
      <c r="E1000" s="43"/>
      <c r="F1000" s="255" t="s">
        <v>192</v>
      </c>
      <c r="G1000" s="43"/>
      <c r="H1000" s="43"/>
      <c r="I1000" s="43"/>
      <c r="J1000" s="43"/>
      <c r="K1000" s="43"/>
      <c r="L1000" s="47"/>
      <c r="M1000" s="220"/>
      <c r="N1000" s="221"/>
      <c r="O1000" s="87"/>
      <c r="P1000" s="87"/>
      <c r="Q1000" s="87"/>
      <c r="R1000" s="87"/>
      <c r="S1000" s="87"/>
      <c r="T1000" s="88"/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U1000" s="19" t="s">
        <v>106</v>
      </c>
    </row>
    <row r="1001" s="2" customFormat="1">
      <c r="A1001" s="41"/>
      <c r="B1001" s="42"/>
      <c r="C1001" s="43"/>
      <c r="D1001" s="224" t="s">
        <v>185</v>
      </c>
      <c r="E1001" s="43"/>
      <c r="F1001" s="256" t="s">
        <v>172</v>
      </c>
      <c r="G1001" s="43"/>
      <c r="H1001" s="257">
        <v>0</v>
      </c>
      <c r="I1001" s="43"/>
      <c r="J1001" s="43"/>
      <c r="K1001" s="43"/>
      <c r="L1001" s="47"/>
      <c r="M1001" s="220"/>
      <c r="N1001" s="221"/>
      <c r="O1001" s="87"/>
      <c r="P1001" s="87"/>
      <c r="Q1001" s="87"/>
      <c r="R1001" s="87"/>
      <c r="S1001" s="87"/>
      <c r="T1001" s="88"/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U1001" s="19" t="s">
        <v>106</v>
      </c>
    </row>
    <row r="1002" s="2" customFormat="1">
      <c r="A1002" s="41"/>
      <c r="B1002" s="42"/>
      <c r="C1002" s="43"/>
      <c r="D1002" s="224" t="s">
        <v>185</v>
      </c>
      <c r="E1002" s="43"/>
      <c r="F1002" s="256" t="s">
        <v>193</v>
      </c>
      <c r="G1002" s="43"/>
      <c r="H1002" s="257">
        <v>0</v>
      </c>
      <c r="I1002" s="43"/>
      <c r="J1002" s="43"/>
      <c r="K1002" s="43"/>
      <c r="L1002" s="47"/>
      <c r="M1002" s="220"/>
      <c r="N1002" s="221"/>
      <c r="O1002" s="87"/>
      <c r="P1002" s="87"/>
      <c r="Q1002" s="87"/>
      <c r="R1002" s="87"/>
      <c r="S1002" s="87"/>
      <c r="T1002" s="88"/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U1002" s="19" t="s">
        <v>106</v>
      </c>
    </row>
    <row r="1003" s="2" customFormat="1">
      <c r="A1003" s="41"/>
      <c r="B1003" s="42"/>
      <c r="C1003" s="43"/>
      <c r="D1003" s="224" t="s">
        <v>185</v>
      </c>
      <c r="E1003" s="43"/>
      <c r="F1003" s="256" t="s">
        <v>194</v>
      </c>
      <c r="G1003" s="43"/>
      <c r="H1003" s="257">
        <v>21.629999999999999</v>
      </c>
      <c r="I1003" s="43"/>
      <c r="J1003" s="43"/>
      <c r="K1003" s="43"/>
      <c r="L1003" s="47"/>
      <c r="M1003" s="220"/>
      <c r="N1003" s="221"/>
      <c r="O1003" s="87"/>
      <c r="P1003" s="87"/>
      <c r="Q1003" s="87"/>
      <c r="R1003" s="87"/>
      <c r="S1003" s="87"/>
      <c r="T1003" s="88"/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U1003" s="19" t="s">
        <v>106</v>
      </c>
    </row>
    <row r="1004" s="2" customFormat="1">
      <c r="A1004" s="41"/>
      <c r="B1004" s="42"/>
      <c r="C1004" s="43"/>
      <c r="D1004" s="224" t="s">
        <v>185</v>
      </c>
      <c r="E1004" s="43"/>
      <c r="F1004" s="256" t="s">
        <v>175</v>
      </c>
      <c r="G1004" s="43"/>
      <c r="H1004" s="257">
        <v>21.629999999999999</v>
      </c>
      <c r="I1004" s="43"/>
      <c r="J1004" s="43"/>
      <c r="K1004" s="43"/>
      <c r="L1004" s="47"/>
      <c r="M1004" s="220"/>
      <c r="N1004" s="221"/>
      <c r="O1004" s="87"/>
      <c r="P1004" s="87"/>
      <c r="Q1004" s="87"/>
      <c r="R1004" s="87"/>
      <c r="S1004" s="87"/>
      <c r="T1004" s="88"/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U1004" s="19" t="s">
        <v>106</v>
      </c>
    </row>
    <row r="1005" s="2" customFormat="1" ht="24.15" customHeight="1">
      <c r="A1005" s="41"/>
      <c r="B1005" s="42"/>
      <c r="C1005" s="204" t="s">
        <v>797</v>
      </c>
      <c r="D1005" s="204" t="s">
        <v>163</v>
      </c>
      <c r="E1005" s="205" t="s">
        <v>798</v>
      </c>
      <c r="F1005" s="206" t="s">
        <v>799</v>
      </c>
      <c r="G1005" s="207" t="s">
        <v>87</v>
      </c>
      <c r="H1005" s="208">
        <v>23.149999999999999</v>
      </c>
      <c r="I1005" s="209"/>
      <c r="J1005" s="210">
        <f>ROUND(I1005*H1005,2)</f>
        <v>0</v>
      </c>
      <c r="K1005" s="206" t="s">
        <v>166</v>
      </c>
      <c r="L1005" s="47"/>
      <c r="M1005" s="211" t="s">
        <v>21</v>
      </c>
      <c r="N1005" s="212" t="s">
        <v>47</v>
      </c>
      <c r="O1005" s="87"/>
      <c r="P1005" s="213">
        <f>O1005*H1005</f>
        <v>0</v>
      </c>
      <c r="Q1005" s="213">
        <v>0</v>
      </c>
      <c r="R1005" s="213">
        <f>Q1005*H1005</f>
        <v>0</v>
      </c>
      <c r="S1005" s="213">
        <v>0.0022300000000000002</v>
      </c>
      <c r="T1005" s="214">
        <f>S1005*H1005</f>
        <v>0.051624500000000004</v>
      </c>
      <c r="U1005" s="41"/>
      <c r="V1005" s="41"/>
      <c r="W1005" s="41"/>
      <c r="X1005" s="41"/>
      <c r="Y1005" s="41"/>
      <c r="Z1005" s="41"/>
      <c r="AA1005" s="41"/>
      <c r="AB1005" s="41"/>
      <c r="AC1005" s="41"/>
      <c r="AD1005" s="41"/>
      <c r="AE1005" s="41"/>
      <c r="AR1005" s="215" t="s">
        <v>278</v>
      </c>
      <c r="AT1005" s="215" t="s">
        <v>163</v>
      </c>
      <c r="AU1005" s="215" t="s">
        <v>106</v>
      </c>
      <c r="AY1005" s="19" t="s">
        <v>161</v>
      </c>
      <c r="BE1005" s="216">
        <f>IF(N1005="základní",J1005,0)</f>
        <v>0</v>
      </c>
      <c r="BF1005" s="216">
        <f>IF(N1005="snížená",J1005,0)</f>
        <v>0</v>
      </c>
      <c r="BG1005" s="216">
        <f>IF(N1005="zákl. přenesená",J1005,0)</f>
        <v>0</v>
      </c>
      <c r="BH1005" s="216">
        <f>IF(N1005="sníž. přenesená",J1005,0)</f>
        <v>0</v>
      </c>
      <c r="BI1005" s="216">
        <f>IF(N1005="nulová",J1005,0)</f>
        <v>0</v>
      </c>
      <c r="BJ1005" s="19" t="s">
        <v>106</v>
      </c>
      <c r="BK1005" s="216">
        <f>ROUND(I1005*H1005,2)</f>
        <v>0</v>
      </c>
      <c r="BL1005" s="19" t="s">
        <v>278</v>
      </c>
      <c r="BM1005" s="215" t="s">
        <v>800</v>
      </c>
    </row>
    <row r="1006" s="2" customFormat="1">
      <c r="A1006" s="41"/>
      <c r="B1006" s="42"/>
      <c r="C1006" s="43"/>
      <c r="D1006" s="217" t="s">
        <v>169</v>
      </c>
      <c r="E1006" s="43"/>
      <c r="F1006" s="218" t="s">
        <v>801</v>
      </c>
      <c r="G1006" s="43"/>
      <c r="H1006" s="43"/>
      <c r="I1006" s="219"/>
      <c r="J1006" s="43"/>
      <c r="K1006" s="43"/>
      <c r="L1006" s="47"/>
      <c r="M1006" s="220"/>
      <c r="N1006" s="221"/>
      <c r="O1006" s="87"/>
      <c r="P1006" s="87"/>
      <c r="Q1006" s="87"/>
      <c r="R1006" s="87"/>
      <c r="S1006" s="87"/>
      <c r="T1006" s="88"/>
      <c r="U1006" s="41"/>
      <c r="V1006" s="41"/>
      <c r="W1006" s="41"/>
      <c r="X1006" s="41"/>
      <c r="Y1006" s="41"/>
      <c r="Z1006" s="41"/>
      <c r="AA1006" s="41"/>
      <c r="AB1006" s="41"/>
      <c r="AC1006" s="41"/>
      <c r="AD1006" s="41"/>
      <c r="AE1006" s="41"/>
      <c r="AT1006" s="19" t="s">
        <v>169</v>
      </c>
      <c r="AU1006" s="19" t="s">
        <v>106</v>
      </c>
    </row>
    <row r="1007" s="14" customFormat="1">
      <c r="A1007" s="14"/>
      <c r="B1007" s="233"/>
      <c r="C1007" s="234"/>
      <c r="D1007" s="224" t="s">
        <v>171</v>
      </c>
      <c r="E1007" s="235" t="s">
        <v>21</v>
      </c>
      <c r="F1007" s="236" t="s">
        <v>111</v>
      </c>
      <c r="G1007" s="234"/>
      <c r="H1007" s="237">
        <v>23.149999999999999</v>
      </c>
      <c r="I1007" s="238"/>
      <c r="J1007" s="234"/>
      <c r="K1007" s="234"/>
      <c r="L1007" s="239"/>
      <c r="M1007" s="240"/>
      <c r="N1007" s="241"/>
      <c r="O1007" s="241"/>
      <c r="P1007" s="241"/>
      <c r="Q1007" s="241"/>
      <c r="R1007" s="241"/>
      <c r="S1007" s="241"/>
      <c r="T1007" s="242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3" t="s">
        <v>171</v>
      </c>
      <c r="AU1007" s="243" t="s">
        <v>106</v>
      </c>
      <c r="AV1007" s="14" t="s">
        <v>106</v>
      </c>
      <c r="AW1007" s="14" t="s">
        <v>36</v>
      </c>
      <c r="AX1007" s="14" t="s">
        <v>83</v>
      </c>
      <c r="AY1007" s="243" t="s">
        <v>161</v>
      </c>
    </row>
    <row r="1008" s="2" customFormat="1">
      <c r="A1008" s="41"/>
      <c r="B1008" s="42"/>
      <c r="C1008" s="43"/>
      <c r="D1008" s="224" t="s">
        <v>185</v>
      </c>
      <c r="E1008" s="43"/>
      <c r="F1008" s="255" t="s">
        <v>203</v>
      </c>
      <c r="G1008" s="43"/>
      <c r="H1008" s="43"/>
      <c r="I1008" s="43"/>
      <c r="J1008" s="43"/>
      <c r="K1008" s="43"/>
      <c r="L1008" s="47"/>
      <c r="M1008" s="220"/>
      <c r="N1008" s="221"/>
      <c r="O1008" s="87"/>
      <c r="P1008" s="87"/>
      <c r="Q1008" s="87"/>
      <c r="R1008" s="87"/>
      <c r="S1008" s="87"/>
      <c r="T1008" s="88"/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U1008" s="19" t="s">
        <v>106</v>
      </c>
    </row>
    <row r="1009" s="2" customFormat="1">
      <c r="A1009" s="41"/>
      <c r="B1009" s="42"/>
      <c r="C1009" s="43"/>
      <c r="D1009" s="224" t="s">
        <v>185</v>
      </c>
      <c r="E1009" s="43"/>
      <c r="F1009" s="256" t="s">
        <v>172</v>
      </c>
      <c r="G1009" s="43"/>
      <c r="H1009" s="257">
        <v>0</v>
      </c>
      <c r="I1009" s="43"/>
      <c r="J1009" s="43"/>
      <c r="K1009" s="43"/>
      <c r="L1009" s="47"/>
      <c r="M1009" s="220"/>
      <c r="N1009" s="221"/>
      <c r="O1009" s="87"/>
      <c r="P1009" s="87"/>
      <c r="Q1009" s="87"/>
      <c r="R1009" s="87"/>
      <c r="S1009" s="87"/>
      <c r="T1009" s="88"/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U1009" s="19" t="s">
        <v>106</v>
      </c>
    </row>
    <row r="1010" s="2" customFormat="1">
      <c r="A1010" s="41"/>
      <c r="B1010" s="42"/>
      <c r="C1010" s="43"/>
      <c r="D1010" s="224" t="s">
        <v>185</v>
      </c>
      <c r="E1010" s="43"/>
      <c r="F1010" s="256" t="s">
        <v>204</v>
      </c>
      <c r="G1010" s="43"/>
      <c r="H1010" s="257">
        <v>0</v>
      </c>
      <c r="I1010" s="43"/>
      <c r="J1010" s="43"/>
      <c r="K1010" s="43"/>
      <c r="L1010" s="47"/>
      <c r="M1010" s="220"/>
      <c r="N1010" s="221"/>
      <c r="O1010" s="87"/>
      <c r="P1010" s="87"/>
      <c r="Q1010" s="87"/>
      <c r="R1010" s="87"/>
      <c r="S1010" s="87"/>
      <c r="T1010" s="88"/>
      <c r="U1010" s="41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U1010" s="19" t="s">
        <v>106</v>
      </c>
    </row>
    <row r="1011" s="2" customFormat="1">
      <c r="A1011" s="41"/>
      <c r="B1011" s="42"/>
      <c r="C1011" s="43"/>
      <c r="D1011" s="224" t="s">
        <v>185</v>
      </c>
      <c r="E1011" s="43"/>
      <c r="F1011" s="256" t="s">
        <v>205</v>
      </c>
      <c r="G1011" s="43"/>
      <c r="H1011" s="257">
        <v>23.149999999999999</v>
      </c>
      <c r="I1011" s="43"/>
      <c r="J1011" s="43"/>
      <c r="K1011" s="43"/>
      <c r="L1011" s="47"/>
      <c r="M1011" s="220"/>
      <c r="N1011" s="221"/>
      <c r="O1011" s="87"/>
      <c r="P1011" s="87"/>
      <c r="Q1011" s="87"/>
      <c r="R1011" s="87"/>
      <c r="S1011" s="87"/>
      <c r="T1011" s="88"/>
      <c r="U1011" s="41"/>
      <c r="V1011" s="41"/>
      <c r="W1011" s="41"/>
      <c r="X1011" s="41"/>
      <c r="Y1011" s="41"/>
      <c r="Z1011" s="41"/>
      <c r="AA1011" s="41"/>
      <c r="AB1011" s="41"/>
      <c r="AC1011" s="41"/>
      <c r="AD1011" s="41"/>
      <c r="AE1011" s="41"/>
      <c r="AU1011" s="19" t="s">
        <v>106</v>
      </c>
    </row>
    <row r="1012" s="2" customFormat="1">
      <c r="A1012" s="41"/>
      <c r="B1012" s="42"/>
      <c r="C1012" s="43"/>
      <c r="D1012" s="224" t="s">
        <v>185</v>
      </c>
      <c r="E1012" s="43"/>
      <c r="F1012" s="256" t="s">
        <v>175</v>
      </c>
      <c r="G1012" s="43"/>
      <c r="H1012" s="257">
        <v>23.149999999999999</v>
      </c>
      <c r="I1012" s="43"/>
      <c r="J1012" s="43"/>
      <c r="K1012" s="43"/>
      <c r="L1012" s="47"/>
      <c r="M1012" s="220"/>
      <c r="N1012" s="221"/>
      <c r="O1012" s="87"/>
      <c r="P1012" s="87"/>
      <c r="Q1012" s="87"/>
      <c r="R1012" s="87"/>
      <c r="S1012" s="87"/>
      <c r="T1012" s="88"/>
      <c r="U1012" s="41"/>
      <c r="V1012" s="41"/>
      <c r="W1012" s="41"/>
      <c r="X1012" s="41"/>
      <c r="Y1012" s="41"/>
      <c r="Z1012" s="41"/>
      <c r="AA1012" s="41"/>
      <c r="AB1012" s="41"/>
      <c r="AC1012" s="41"/>
      <c r="AD1012" s="41"/>
      <c r="AE1012" s="41"/>
      <c r="AU1012" s="19" t="s">
        <v>106</v>
      </c>
    </row>
    <row r="1013" s="2" customFormat="1" ht="21.75" customHeight="1">
      <c r="A1013" s="41"/>
      <c r="B1013" s="42"/>
      <c r="C1013" s="204" t="s">
        <v>802</v>
      </c>
      <c r="D1013" s="204" t="s">
        <v>163</v>
      </c>
      <c r="E1013" s="205" t="s">
        <v>803</v>
      </c>
      <c r="F1013" s="206" t="s">
        <v>804</v>
      </c>
      <c r="G1013" s="207" t="s">
        <v>87</v>
      </c>
      <c r="H1013" s="208">
        <v>58.289999999999999</v>
      </c>
      <c r="I1013" s="209"/>
      <c r="J1013" s="210">
        <f>ROUND(I1013*H1013,2)</f>
        <v>0</v>
      </c>
      <c r="K1013" s="206" t="s">
        <v>166</v>
      </c>
      <c r="L1013" s="47"/>
      <c r="M1013" s="211" t="s">
        <v>21</v>
      </c>
      <c r="N1013" s="212" t="s">
        <v>47</v>
      </c>
      <c r="O1013" s="87"/>
      <c r="P1013" s="213">
        <f>O1013*H1013</f>
        <v>0</v>
      </c>
      <c r="Q1013" s="213">
        <v>0</v>
      </c>
      <c r="R1013" s="213">
        <f>Q1013*H1013</f>
        <v>0</v>
      </c>
      <c r="S1013" s="213">
        <v>0.00175</v>
      </c>
      <c r="T1013" s="214">
        <f>S1013*H1013</f>
        <v>0.1020075</v>
      </c>
      <c r="U1013" s="41"/>
      <c r="V1013" s="41"/>
      <c r="W1013" s="41"/>
      <c r="X1013" s="41"/>
      <c r="Y1013" s="41"/>
      <c r="Z1013" s="41"/>
      <c r="AA1013" s="41"/>
      <c r="AB1013" s="41"/>
      <c r="AC1013" s="41"/>
      <c r="AD1013" s="41"/>
      <c r="AE1013" s="41"/>
      <c r="AR1013" s="215" t="s">
        <v>278</v>
      </c>
      <c r="AT1013" s="215" t="s">
        <v>163</v>
      </c>
      <c r="AU1013" s="215" t="s">
        <v>106</v>
      </c>
      <c r="AY1013" s="19" t="s">
        <v>161</v>
      </c>
      <c r="BE1013" s="216">
        <f>IF(N1013="základní",J1013,0)</f>
        <v>0</v>
      </c>
      <c r="BF1013" s="216">
        <f>IF(N1013="snížená",J1013,0)</f>
        <v>0</v>
      </c>
      <c r="BG1013" s="216">
        <f>IF(N1013="zákl. přenesená",J1013,0)</f>
        <v>0</v>
      </c>
      <c r="BH1013" s="216">
        <f>IF(N1013="sníž. přenesená",J1013,0)</f>
        <v>0</v>
      </c>
      <c r="BI1013" s="216">
        <f>IF(N1013="nulová",J1013,0)</f>
        <v>0</v>
      </c>
      <c r="BJ1013" s="19" t="s">
        <v>106</v>
      </c>
      <c r="BK1013" s="216">
        <f>ROUND(I1013*H1013,2)</f>
        <v>0</v>
      </c>
      <c r="BL1013" s="19" t="s">
        <v>278</v>
      </c>
      <c r="BM1013" s="215" t="s">
        <v>805</v>
      </c>
    </row>
    <row r="1014" s="2" customFormat="1">
      <c r="A1014" s="41"/>
      <c r="B1014" s="42"/>
      <c r="C1014" s="43"/>
      <c r="D1014" s="217" t="s">
        <v>169</v>
      </c>
      <c r="E1014" s="43"/>
      <c r="F1014" s="218" t="s">
        <v>806</v>
      </c>
      <c r="G1014" s="43"/>
      <c r="H1014" s="43"/>
      <c r="I1014" s="219"/>
      <c r="J1014" s="43"/>
      <c r="K1014" s="43"/>
      <c r="L1014" s="47"/>
      <c r="M1014" s="220"/>
      <c r="N1014" s="221"/>
      <c r="O1014" s="87"/>
      <c r="P1014" s="87"/>
      <c r="Q1014" s="87"/>
      <c r="R1014" s="87"/>
      <c r="S1014" s="87"/>
      <c r="T1014" s="88"/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T1014" s="19" t="s">
        <v>169</v>
      </c>
      <c r="AU1014" s="19" t="s">
        <v>106</v>
      </c>
    </row>
    <row r="1015" s="13" customFormat="1">
      <c r="A1015" s="13"/>
      <c r="B1015" s="222"/>
      <c r="C1015" s="223"/>
      <c r="D1015" s="224" t="s">
        <v>171</v>
      </c>
      <c r="E1015" s="225" t="s">
        <v>21</v>
      </c>
      <c r="F1015" s="226" t="s">
        <v>807</v>
      </c>
      <c r="G1015" s="223"/>
      <c r="H1015" s="225" t="s">
        <v>21</v>
      </c>
      <c r="I1015" s="227"/>
      <c r="J1015" s="223"/>
      <c r="K1015" s="223"/>
      <c r="L1015" s="228"/>
      <c r="M1015" s="229"/>
      <c r="N1015" s="230"/>
      <c r="O1015" s="230"/>
      <c r="P1015" s="230"/>
      <c r="Q1015" s="230"/>
      <c r="R1015" s="230"/>
      <c r="S1015" s="230"/>
      <c r="T1015" s="231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2" t="s">
        <v>171</v>
      </c>
      <c r="AU1015" s="232" t="s">
        <v>106</v>
      </c>
      <c r="AV1015" s="13" t="s">
        <v>83</v>
      </c>
      <c r="AW1015" s="13" t="s">
        <v>36</v>
      </c>
      <c r="AX1015" s="13" t="s">
        <v>75</v>
      </c>
      <c r="AY1015" s="232" t="s">
        <v>161</v>
      </c>
    </row>
    <row r="1016" s="14" customFormat="1">
      <c r="A1016" s="14"/>
      <c r="B1016" s="233"/>
      <c r="C1016" s="234"/>
      <c r="D1016" s="224" t="s">
        <v>171</v>
      </c>
      <c r="E1016" s="235" t="s">
        <v>21</v>
      </c>
      <c r="F1016" s="236" t="s">
        <v>808</v>
      </c>
      <c r="G1016" s="234"/>
      <c r="H1016" s="237">
        <v>35.140000000000001</v>
      </c>
      <c r="I1016" s="238"/>
      <c r="J1016" s="234"/>
      <c r="K1016" s="234"/>
      <c r="L1016" s="239"/>
      <c r="M1016" s="240"/>
      <c r="N1016" s="241"/>
      <c r="O1016" s="241"/>
      <c r="P1016" s="241"/>
      <c r="Q1016" s="241"/>
      <c r="R1016" s="241"/>
      <c r="S1016" s="241"/>
      <c r="T1016" s="242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3" t="s">
        <v>171</v>
      </c>
      <c r="AU1016" s="243" t="s">
        <v>106</v>
      </c>
      <c r="AV1016" s="14" t="s">
        <v>106</v>
      </c>
      <c r="AW1016" s="14" t="s">
        <v>36</v>
      </c>
      <c r="AX1016" s="14" t="s">
        <v>75</v>
      </c>
      <c r="AY1016" s="243" t="s">
        <v>161</v>
      </c>
    </row>
    <row r="1017" s="13" customFormat="1">
      <c r="A1017" s="13"/>
      <c r="B1017" s="222"/>
      <c r="C1017" s="223"/>
      <c r="D1017" s="224" t="s">
        <v>171</v>
      </c>
      <c r="E1017" s="225" t="s">
        <v>21</v>
      </c>
      <c r="F1017" s="226" t="s">
        <v>809</v>
      </c>
      <c r="G1017" s="223"/>
      <c r="H1017" s="225" t="s">
        <v>21</v>
      </c>
      <c r="I1017" s="227"/>
      <c r="J1017" s="223"/>
      <c r="K1017" s="223"/>
      <c r="L1017" s="228"/>
      <c r="M1017" s="229"/>
      <c r="N1017" s="230"/>
      <c r="O1017" s="230"/>
      <c r="P1017" s="230"/>
      <c r="Q1017" s="230"/>
      <c r="R1017" s="230"/>
      <c r="S1017" s="230"/>
      <c r="T1017" s="231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2" t="s">
        <v>171</v>
      </c>
      <c r="AU1017" s="232" t="s">
        <v>106</v>
      </c>
      <c r="AV1017" s="13" t="s">
        <v>83</v>
      </c>
      <c r="AW1017" s="13" t="s">
        <v>36</v>
      </c>
      <c r="AX1017" s="13" t="s">
        <v>75</v>
      </c>
      <c r="AY1017" s="232" t="s">
        <v>161</v>
      </c>
    </row>
    <row r="1018" s="14" customFormat="1">
      <c r="A1018" s="14"/>
      <c r="B1018" s="233"/>
      <c r="C1018" s="234"/>
      <c r="D1018" s="224" t="s">
        <v>171</v>
      </c>
      <c r="E1018" s="235" t="s">
        <v>21</v>
      </c>
      <c r="F1018" s="236" t="s">
        <v>111</v>
      </c>
      <c r="G1018" s="234"/>
      <c r="H1018" s="237">
        <v>23.149999999999999</v>
      </c>
      <c r="I1018" s="238"/>
      <c r="J1018" s="234"/>
      <c r="K1018" s="234"/>
      <c r="L1018" s="239"/>
      <c r="M1018" s="240"/>
      <c r="N1018" s="241"/>
      <c r="O1018" s="241"/>
      <c r="P1018" s="241"/>
      <c r="Q1018" s="241"/>
      <c r="R1018" s="241"/>
      <c r="S1018" s="241"/>
      <c r="T1018" s="242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3" t="s">
        <v>171</v>
      </c>
      <c r="AU1018" s="243" t="s">
        <v>106</v>
      </c>
      <c r="AV1018" s="14" t="s">
        <v>106</v>
      </c>
      <c r="AW1018" s="14" t="s">
        <v>36</v>
      </c>
      <c r="AX1018" s="14" t="s">
        <v>75</v>
      </c>
      <c r="AY1018" s="243" t="s">
        <v>161</v>
      </c>
    </row>
    <row r="1019" s="15" customFormat="1">
      <c r="A1019" s="15"/>
      <c r="B1019" s="244"/>
      <c r="C1019" s="245"/>
      <c r="D1019" s="224" t="s">
        <v>171</v>
      </c>
      <c r="E1019" s="246" t="s">
        <v>21</v>
      </c>
      <c r="F1019" s="247" t="s">
        <v>175</v>
      </c>
      <c r="G1019" s="245"/>
      <c r="H1019" s="248">
        <v>58.289999999999999</v>
      </c>
      <c r="I1019" s="249"/>
      <c r="J1019" s="245"/>
      <c r="K1019" s="245"/>
      <c r="L1019" s="250"/>
      <c r="M1019" s="251"/>
      <c r="N1019" s="252"/>
      <c r="O1019" s="252"/>
      <c r="P1019" s="252"/>
      <c r="Q1019" s="252"/>
      <c r="R1019" s="252"/>
      <c r="S1019" s="252"/>
      <c r="T1019" s="253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54" t="s">
        <v>171</v>
      </c>
      <c r="AU1019" s="254" t="s">
        <v>106</v>
      </c>
      <c r="AV1019" s="15" t="s">
        <v>167</v>
      </c>
      <c r="AW1019" s="15" t="s">
        <v>36</v>
      </c>
      <c r="AX1019" s="15" t="s">
        <v>83</v>
      </c>
      <c r="AY1019" s="254" t="s">
        <v>161</v>
      </c>
    </row>
    <row r="1020" s="2" customFormat="1">
      <c r="A1020" s="41"/>
      <c r="B1020" s="42"/>
      <c r="C1020" s="43"/>
      <c r="D1020" s="224" t="s">
        <v>185</v>
      </c>
      <c r="E1020" s="43"/>
      <c r="F1020" s="255" t="s">
        <v>186</v>
      </c>
      <c r="G1020" s="43"/>
      <c r="H1020" s="43"/>
      <c r="I1020" s="43"/>
      <c r="J1020" s="43"/>
      <c r="K1020" s="43"/>
      <c r="L1020" s="47"/>
      <c r="M1020" s="220"/>
      <c r="N1020" s="221"/>
      <c r="O1020" s="87"/>
      <c r="P1020" s="87"/>
      <c r="Q1020" s="87"/>
      <c r="R1020" s="87"/>
      <c r="S1020" s="87"/>
      <c r="T1020" s="88"/>
      <c r="U1020" s="41"/>
      <c r="V1020" s="41"/>
      <c r="W1020" s="41"/>
      <c r="X1020" s="41"/>
      <c r="Y1020" s="41"/>
      <c r="Z1020" s="41"/>
      <c r="AA1020" s="41"/>
      <c r="AB1020" s="41"/>
      <c r="AC1020" s="41"/>
      <c r="AD1020" s="41"/>
      <c r="AE1020" s="41"/>
      <c r="AU1020" s="19" t="s">
        <v>106</v>
      </c>
    </row>
    <row r="1021" s="2" customFormat="1">
      <c r="A1021" s="41"/>
      <c r="B1021" s="42"/>
      <c r="C1021" s="43"/>
      <c r="D1021" s="224" t="s">
        <v>185</v>
      </c>
      <c r="E1021" s="43"/>
      <c r="F1021" s="256" t="s">
        <v>172</v>
      </c>
      <c r="G1021" s="43"/>
      <c r="H1021" s="257">
        <v>0</v>
      </c>
      <c r="I1021" s="43"/>
      <c r="J1021" s="43"/>
      <c r="K1021" s="43"/>
      <c r="L1021" s="47"/>
      <c r="M1021" s="220"/>
      <c r="N1021" s="221"/>
      <c r="O1021" s="87"/>
      <c r="P1021" s="87"/>
      <c r="Q1021" s="87"/>
      <c r="R1021" s="87"/>
      <c r="S1021" s="87"/>
      <c r="T1021" s="88"/>
      <c r="U1021" s="41"/>
      <c r="V1021" s="41"/>
      <c r="W1021" s="41"/>
      <c r="X1021" s="41"/>
      <c r="Y1021" s="41"/>
      <c r="Z1021" s="41"/>
      <c r="AA1021" s="41"/>
      <c r="AB1021" s="41"/>
      <c r="AC1021" s="41"/>
      <c r="AD1021" s="41"/>
      <c r="AE1021" s="41"/>
      <c r="AU1021" s="19" t="s">
        <v>106</v>
      </c>
    </row>
    <row r="1022" s="2" customFormat="1">
      <c r="A1022" s="41"/>
      <c r="B1022" s="42"/>
      <c r="C1022" s="43"/>
      <c r="D1022" s="224" t="s">
        <v>185</v>
      </c>
      <c r="E1022" s="43"/>
      <c r="F1022" s="256" t="s">
        <v>187</v>
      </c>
      <c r="G1022" s="43"/>
      <c r="H1022" s="257">
        <v>0</v>
      </c>
      <c r="I1022" s="43"/>
      <c r="J1022" s="43"/>
      <c r="K1022" s="43"/>
      <c r="L1022" s="47"/>
      <c r="M1022" s="220"/>
      <c r="N1022" s="221"/>
      <c r="O1022" s="87"/>
      <c r="P1022" s="87"/>
      <c r="Q1022" s="87"/>
      <c r="R1022" s="87"/>
      <c r="S1022" s="87"/>
      <c r="T1022" s="88"/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U1022" s="19" t="s">
        <v>106</v>
      </c>
    </row>
    <row r="1023" s="2" customFormat="1">
      <c r="A1023" s="41"/>
      <c r="B1023" s="42"/>
      <c r="C1023" s="43"/>
      <c r="D1023" s="224" t="s">
        <v>185</v>
      </c>
      <c r="E1023" s="43"/>
      <c r="F1023" s="256" t="s">
        <v>188</v>
      </c>
      <c r="G1023" s="43"/>
      <c r="H1023" s="257">
        <v>2.5699999999999998</v>
      </c>
      <c r="I1023" s="43"/>
      <c r="J1023" s="43"/>
      <c r="K1023" s="43"/>
      <c r="L1023" s="47"/>
      <c r="M1023" s="220"/>
      <c r="N1023" s="221"/>
      <c r="O1023" s="87"/>
      <c r="P1023" s="87"/>
      <c r="Q1023" s="87"/>
      <c r="R1023" s="87"/>
      <c r="S1023" s="87"/>
      <c r="T1023" s="88"/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U1023" s="19" t="s">
        <v>106</v>
      </c>
    </row>
    <row r="1024" s="2" customFormat="1">
      <c r="A1024" s="41"/>
      <c r="B1024" s="42"/>
      <c r="C1024" s="43"/>
      <c r="D1024" s="224" t="s">
        <v>185</v>
      </c>
      <c r="E1024" s="43"/>
      <c r="F1024" s="256" t="s">
        <v>175</v>
      </c>
      <c r="G1024" s="43"/>
      <c r="H1024" s="257">
        <v>2.5699999999999998</v>
      </c>
      <c r="I1024" s="43"/>
      <c r="J1024" s="43"/>
      <c r="K1024" s="43"/>
      <c r="L1024" s="47"/>
      <c r="M1024" s="220"/>
      <c r="N1024" s="221"/>
      <c r="O1024" s="87"/>
      <c r="P1024" s="87"/>
      <c r="Q1024" s="87"/>
      <c r="R1024" s="87"/>
      <c r="S1024" s="87"/>
      <c r="T1024" s="88"/>
      <c r="U1024" s="41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U1024" s="19" t="s">
        <v>106</v>
      </c>
    </row>
    <row r="1025" s="2" customFormat="1">
      <c r="A1025" s="41"/>
      <c r="B1025" s="42"/>
      <c r="C1025" s="43"/>
      <c r="D1025" s="224" t="s">
        <v>185</v>
      </c>
      <c r="E1025" s="43"/>
      <c r="F1025" s="255" t="s">
        <v>189</v>
      </c>
      <c r="G1025" s="43"/>
      <c r="H1025" s="43"/>
      <c r="I1025" s="43"/>
      <c r="J1025" s="43"/>
      <c r="K1025" s="43"/>
      <c r="L1025" s="47"/>
      <c r="M1025" s="220"/>
      <c r="N1025" s="221"/>
      <c r="O1025" s="87"/>
      <c r="P1025" s="87"/>
      <c r="Q1025" s="87"/>
      <c r="R1025" s="87"/>
      <c r="S1025" s="87"/>
      <c r="T1025" s="88"/>
      <c r="U1025" s="41"/>
      <c r="V1025" s="41"/>
      <c r="W1025" s="41"/>
      <c r="X1025" s="41"/>
      <c r="Y1025" s="41"/>
      <c r="Z1025" s="41"/>
      <c r="AA1025" s="41"/>
      <c r="AB1025" s="41"/>
      <c r="AC1025" s="41"/>
      <c r="AD1025" s="41"/>
      <c r="AE1025" s="41"/>
      <c r="AU1025" s="19" t="s">
        <v>106</v>
      </c>
    </row>
    <row r="1026" s="2" customFormat="1">
      <c r="A1026" s="41"/>
      <c r="B1026" s="42"/>
      <c r="C1026" s="43"/>
      <c r="D1026" s="224" t="s">
        <v>185</v>
      </c>
      <c r="E1026" s="43"/>
      <c r="F1026" s="256" t="s">
        <v>172</v>
      </c>
      <c r="G1026" s="43"/>
      <c r="H1026" s="257">
        <v>0</v>
      </c>
      <c r="I1026" s="43"/>
      <c r="J1026" s="43"/>
      <c r="K1026" s="43"/>
      <c r="L1026" s="47"/>
      <c r="M1026" s="220"/>
      <c r="N1026" s="221"/>
      <c r="O1026" s="87"/>
      <c r="P1026" s="87"/>
      <c r="Q1026" s="87"/>
      <c r="R1026" s="87"/>
      <c r="S1026" s="87"/>
      <c r="T1026" s="88"/>
      <c r="U1026" s="41"/>
      <c r="V1026" s="41"/>
      <c r="W1026" s="41"/>
      <c r="X1026" s="41"/>
      <c r="Y1026" s="41"/>
      <c r="Z1026" s="41"/>
      <c r="AA1026" s="41"/>
      <c r="AB1026" s="41"/>
      <c r="AC1026" s="41"/>
      <c r="AD1026" s="41"/>
      <c r="AE1026" s="41"/>
      <c r="AU1026" s="19" t="s">
        <v>106</v>
      </c>
    </row>
    <row r="1027" s="2" customFormat="1">
      <c r="A1027" s="41"/>
      <c r="B1027" s="42"/>
      <c r="C1027" s="43"/>
      <c r="D1027" s="224" t="s">
        <v>185</v>
      </c>
      <c r="E1027" s="43"/>
      <c r="F1027" s="256" t="s">
        <v>190</v>
      </c>
      <c r="G1027" s="43"/>
      <c r="H1027" s="257">
        <v>0</v>
      </c>
      <c r="I1027" s="43"/>
      <c r="J1027" s="43"/>
      <c r="K1027" s="43"/>
      <c r="L1027" s="47"/>
      <c r="M1027" s="220"/>
      <c r="N1027" s="221"/>
      <c r="O1027" s="87"/>
      <c r="P1027" s="87"/>
      <c r="Q1027" s="87"/>
      <c r="R1027" s="87"/>
      <c r="S1027" s="87"/>
      <c r="T1027" s="88"/>
      <c r="U1027" s="41"/>
      <c r="V1027" s="41"/>
      <c r="W1027" s="41"/>
      <c r="X1027" s="41"/>
      <c r="Y1027" s="41"/>
      <c r="Z1027" s="41"/>
      <c r="AA1027" s="41"/>
      <c r="AB1027" s="41"/>
      <c r="AC1027" s="41"/>
      <c r="AD1027" s="41"/>
      <c r="AE1027" s="41"/>
      <c r="AU1027" s="19" t="s">
        <v>106</v>
      </c>
    </row>
    <row r="1028" s="2" customFormat="1">
      <c r="A1028" s="41"/>
      <c r="B1028" s="42"/>
      <c r="C1028" s="43"/>
      <c r="D1028" s="224" t="s">
        <v>185</v>
      </c>
      <c r="E1028" s="43"/>
      <c r="F1028" s="256" t="s">
        <v>191</v>
      </c>
      <c r="G1028" s="43"/>
      <c r="H1028" s="257">
        <v>10.94</v>
      </c>
      <c r="I1028" s="43"/>
      <c r="J1028" s="43"/>
      <c r="K1028" s="43"/>
      <c r="L1028" s="47"/>
      <c r="M1028" s="220"/>
      <c r="N1028" s="221"/>
      <c r="O1028" s="87"/>
      <c r="P1028" s="87"/>
      <c r="Q1028" s="87"/>
      <c r="R1028" s="87"/>
      <c r="S1028" s="87"/>
      <c r="T1028" s="88"/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U1028" s="19" t="s">
        <v>106</v>
      </c>
    </row>
    <row r="1029" s="2" customFormat="1">
      <c r="A1029" s="41"/>
      <c r="B1029" s="42"/>
      <c r="C1029" s="43"/>
      <c r="D1029" s="224" t="s">
        <v>185</v>
      </c>
      <c r="E1029" s="43"/>
      <c r="F1029" s="256" t="s">
        <v>175</v>
      </c>
      <c r="G1029" s="43"/>
      <c r="H1029" s="257">
        <v>10.94</v>
      </c>
      <c r="I1029" s="43"/>
      <c r="J1029" s="43"/>
      <c r="K1029" s="43"/>
      <c r="L1029" s="47"/>
      <c r="M1029" s="220"/>
      <c r="N1029" s="221"/>
      <c r="O1029" s="87"/>
      <c r="P1029" s="87"/>
      <c r="Q1029" s="87"/>
      <c r="R1029" s="87"/>
      <c r="S1029" s="87"/>
      <c r="T1029" s="88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U1029" s="19" t="s">
        <v>106</v>
      </c>
    </row>
    <row r="1030" s="2" customFormat="1">
      <c r="A1030" s="41"/>
      <c r="B1030" s="42"/>
      <c r="C1030" s="43"/>
      <c r="D1030" s="224" t="s">
        <v>185</v>
      </c>
      <c r="E1030" s="43"/>
      <c r="F1030" s="255" t="s">
        <v>192</v>
      </c>
      <c r="G1030" s="43"/>
      <c r="H1030" s="43"/>
      <c r="I1030" s="43"/>
      <c r="J1030" s="43"/>
      <c r="K1030" s="43"/>
      <c r="L1030" s="47"/>
      <c r="M1030" s="220"/>
      <c r="N1030" s="221"/>
      <c r="O1030" s="87"/>
      <c r="P1030" s="87"/>
      <c r="Q1030" s="87"/>
      <c r="R1030" s="87"/>
      <c r="S1030" s="87"/>
      <c r="T1030" s="88"/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U1030" s="19" t="s">
        <v>106</v>
      </c>
    </row>
    <row r="1031" s="2" customFormat="1">
      <c r="A1031" s="41"/>
      <c r="B1031" s="42"/>
      <c r="C1031" s="43"/>
      <c r="D1031" s="224" t="s">
        <v>185</v>
      </c>
      <c r="E1031" s="43"/>
      <c r="F1031" s="256" t="s">
        <v>172</v>
      </c>
      <c r="G1031" s="43"/>
      <c r="H1031" s="257">
        <v>0</v>
      </c>
      <c r="I1031" s="43"/>
      <c r="J1031" s="43"/>
      <c r="K1031" s="43"/>
      <c r="L1031" s="47"/>
      <c r="M1031" s="220"/>
      <c r="N1031" s="221"/>
      <c r="O1031" s="87"/>
      <c r="P1031" s="87"/>
      <c r="Q1031" s="87"/>
      <c r="R1031" s="87"/>
      <c r="S1031" s="87"/>
      <c r="T1031" s="88"/>
      <c r="U1031" s="41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  <c r="AU1031" s="19" t="s">
        <v>106</v>
      </c>
    </row>
    <row r="1032" s="2" customFormat="1">
      <c r="A1032" s="41"/>
      <c r="B1032" s="42"/>
      <c r="C1032" s="43"/>
      <c r="D1032" s="224" t="s">
        <v>185</v>
      </c>
      <c r="E1032" s="43"/>
      <c r="F1032" s="256" t="s">
        <v>193</v>
      </c>
      <c r="G1032" s="43"/>
      <c r="H1032" s="257">
        <v>0</v>
      </c>
      <c r="I1032" s="43"/>
      <c r="J1032" s="43"/>
      <c r="K1032" s="43"/>
      <c r="L1032" s="47"/>
      <c r="M1032" s="220"/>
      <c r="N1032" s="221"/>
      <c r="O1032" s="87"/>
      <c r="P1032" s="87"/>
      <c r="Q1032" s="87"/>
      <c r="R1032" s="87"/>
      <c r="S1032" s="87"/>
      <c r="T1032" s="88"/>
      <c r="U1032" s="41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U1032" s="19" t="s">
        <v>106</v>
      </c>
    </row>
    <row r="1033" s="2" customFormat="1">
      <c r="A1033" s="41"/>
      <c r="B1033" s="42"/>
      <c r="C1033" s="43"/>
      <c r="D1033" s="224" t="s">
        <v>185</v>
      </c>
      <c r="E1033" s="43"/>
      <c r="F1033" s="256" t="s">
        <v>194</v>
      </c>
      <c r="G1033" s="43"/>
      <c r="H1033" s="257">
        <v>21.629999999999999</v>
      </c>
      <c r="I1033" s="43"/>
      <c r="J1033" s="43"/>
      <c r="K1033" s="43"/>
      <c r="L1033" s="47"/>
      <c r="M1033" s="220"/>
      <c r="N1033" s="221"/>
      <c r="O1033" s="87"/>
      <c r="P1033" s="87"/>
      <c r="Q1033" s="87"/>
      <c r="R1033" s="87"/>
      <c r="S1033" s="87"/>
      <c r="T1033" s="88"/>
      <c r="U1033" s="41"/>
      <c r="V1033" s="41"/>
      <c r="W1033" s="41"/>
      <c r="X1033" s="41"/>
      <c r="Y1033" s="41"/>
      <c r="Z1033" s="41"/>
      <c r="AA1033" s="41"/>
      <c r="AB1033" s="41"/>
      <c r="AC1033" s="41"/>
      <c r="AD1033" s="41"/>
      <c r="AE1033" s="41"/>
      <c r="AU1033" s="19" t="s">
        <v>106</v>
      </c>
    </row>
    <row r="1034" s="2" customFormat="1">
      <c r="A1034" s="41"/>
      <c r="B1034" s="42"/>
      <c r="C1034" s="43"/>
      <c r="D1034" s="224" t="s">
        <v>185</v>
      </c>
      <c r="E1034" s="43"/>
      <c r="F1034" s="256" t="s">
        <v>175</v>
      </c>
      <c r="G1034" s="43"/>
      <c r="H1034" s="257">
        <v>21.629999999999999</v>
      </c>
      <c r="I1034" s="43"/>
      <c r="J1034" s="43"/>
      <c r="K1034" s="43"/>
      <c r="L1034" s="47"/>
      <c r="M1034" s="220"/>
      <c r="N1034" s="221"/>
      <c r="O1034" s="87"/>
      <c r="P1034" s="87"/>
      <c r="Q1034" s="87"/>
      <c r="R1034" s="87"/>
      <c r="S1034" s="87"/>
      <c r="T1034" s="88"/>
      <c r="U1034" s="41"/>
      <c r="V1034" s="41"/>
      <c r="W1034" s="41"/>
      <c r="X1034" s="41"/>
      <c r="Y1034" s="41"/>
      <c r="Z1034" s="41"/>
      <c r="AA1034" s="41"/>
      <c r="AB1034" s="41"/>
      <c r="AC1034" s="41"/>
      <c r="AD1034" s="41"/>
      <c r="AE1034" s="41"/>
      <c r="AU1034" s="19" t="s">
        <v>106</v>
      </c>
    </row>
    <row r="1035" s="2" customFormat="1">
      <c r="A1035" s="41"/>
      <c r="B1035" s="42"/>
      <c r="C1035" s="43"/>
      <c r="D1035" s="224" t="s">
        <v>185</v>
      </c>
      <c r="E1035" s="43"/>
      <c r="F1035" s="255" t="s">
        <v>203</v>
      </c>
      <c r="G1035" s="43"/>
      <c r="H1035" s="43"/>
      <c r="I1035" s="43"/>
      <c r="J1035" s="43"/>
      <c r="K1035" s="43"/>
      <c r="L1035" s="47"/>
      <c r="M1035" s="220"/>
      <c r="N1035" s="221"/>
      <c r="O1035" s="87"/>
      <c r="P1035" s="87"/>
      <c r="Q1035" s="87"/>
      <c r="R1035" s="87"/>
      <c r="S1035" s="87"/>
      <c r="T1035" s="88"/>
      <c r="U1035" s="41"/>
      <c r="V1035" s="41"/>
      <c r="W1035" s="41"/>
      <c r="X1035" s="41"/>
      <c r="Y1035" s="41"/>
      <c r="Z1035" s="41"/>
      <c r="AA1035" s="41"/>
      <c r="AB1035" s="41"/>
      <c r="AC1035" s="41"/>
      <c r="AD1035" s="41"/>
      <c r="AE1035" s="41"/>
      <c r="AU1035" s="19" t="s">
        <v>106</v>
      </c>
    </row>
    <row r="1036" s="2" customFormat="1">
      <c r="A1036" s="41"/>
      <c r="B1036" s="42"/>
      <c r="C1036" s="43"/>
      <c r="D1036" s="224" t="s">
        <v>185</v>
      </c>
      <c r="E1036" s="43"/>
      <c r="F1036" s="256" t="s">
        <v>172</v>
      </c>
      <c r="G1036" s="43"/>
      <c r="H1036" s="257">
        <v>0</v>
      </c>
      <c r="I1036" s="43"/>
      <c r="J1036" s="43"/>
      <c r="K1036" s="43"/>
      <c r="L1036" s="47"/>
      <c r="M1036" s="220"/>
      <c r="N1036" s="221"/>
      <c r="O1036" s="87"/>
      <c r="P1036" s="87"/>
      <c r="Q1036" s="87"/>
      <c r="R1036" s="87"/>
      <c r="S1036" s="87"/>
      <c r="T1036" s="88"/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U1036" s="19" t="s">
        <v>106</v>
      </c>
    </row>
    <row r="1037" s="2" customFormat="1">
      <c r="A1037" s="41"/>
      <c r="B1037" s="42"/>
      <c r="C1037" s="43"/>
      <c r="D1037" s="224" t="s">
        <v>185</v>
      </c>
      <c r="E1037" s="43"/>
      <c r="F1037" s="256" t="s">
        <v>204</v>
      </c>
      <c r="G1037" s="43"/>
      <c r="H1037" s="257">
        <v>0</v>
      </c>
      <c r="I1037" s="43"/>
      <c r="J1037" s="43"/>
      <c r="K1037" s="43"/>
      <c r="L1037" s="47"/>
      <c r="M1037" s="220"/>
      <c r="N1037" s="221"/>
      <c r="O1037" s="87"/>
      <c r="P1037" s="87"/>
      <c r="Q1037" s="87"/>
      <c r="R1037" s="87"/>
      <c r="S1037" s="87"/>
      <c r="T1037" s="88"/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U1037" s="19" t="s">
        <v>106</v>
      </c>
    </row>
    <row r="1038" s="2" customFormat="1">
      <c r="A1038" s="41"/>
      <c r="B1038" s="42"/>
      <c r="C1038" s="43"/>
      <c r="D1038" s="224" t="s">
        <v>185</v>
      </c>
      <c r="E1038" s="43"/>
      <c r="F1038" s="256" t="s">
        <v>205</v>
      </c>
      <c r="G1038" s="43"/>
      <c r="H1038" s="257">
        <v>23.149999999999999</v>
      </c>
      <c r="I1038" s="43"/>
      <c r="J1038" s="43"/>
      <c r="K1038" s="43"/>
      <c r="L1038" s="47"/>
      <c r="M1038" s="220"/>
      <c r="N1038" s="221"/>
      <c r="O1038" s="87"/>
      <c r="P1038" s="87"/>
      <c r="Q1038" s="87"/>
      <c r="R1038" s="87"/>
      <c r="S1038" s="87"/>
      <c r="T1038" s="88"/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U1038" s="19" t="s">
        <v>106</v>
      </c>
    </row>
    <row r="1039" s="2" customFormat="1">
      <c r="A1039" s="41"/>
      <c r="B1039" s="42"/>
      <c r="C1039" s="43"/>
      <c r="D1039" s="224" t="s">
        <v>185</v>
      </c>
      <c r="E1039" s="43"/>
      <c r="F1039" s="256" t="s">
        <v>175</v>
      </c>
      <c r="G1039" s="43"/>
      <c r="H1039" s="257">
        <v>23.149999999999999</v>
      </c>
      <c r="I1039" s="43"/>
      <c r="J1039" s="43"/>
      <c r="K1039" s="43"/>
      <c r="L1039" s="47"/>
      <c r="M1039" s="220"/>
      <c r="N1039" s="221"/>
      <c r="O1039" s="87"/>
      <c r="P1039" s="87"/>
      <c r="Q1039" s="87"/>
      <c r="R1039" s="87"/>
      <c r="S1039" s="87"/>
      <c r="T1039" s="88"/>
      <c r="U1039" s="41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U1039" s="19" t="s">
        <v>106</v>
      </c>
    </row>
    <row r="1040" s="2" customFormat="1" ht="24.15" customHeight="1">
      <c r="A1040" s="41"/>
      <c r="B1040" s="42"/>
      <c r="C1040" s="204" t="s">
        <v>810</v>
      </c>
      <c r="D1040" s="204" t="s">
        <v>163</v>
      </c>
      <c r="E1040" s="205" t="s">
        <v>811</v>
      </c>
      <c r="F1040" s="206" t="s">
        <v>812</v>
      </c>
      <c r="G1040" s="207" t="s">
        <v>87</v>
      </c>
      <c r="H1040" s="208">
        <v>23.149999999999999</v>
      </c>
      <c r="I1040" s="209"/>
      <c r="J1040" s="210">
        <f>ROUND(I1040*H1040,2)</f>
        <v>0</v>
      </c>
      <c r="K1040" s="206" t="s">
        <v>166</v>
      </c>
      <c r="L1040" s="47"/>
      <c r="M1040" s="211" t="s">
        <v>21</v>
      </c>
      <c r="N1040" s="212" t="s">
        <v>47</v>
      </c>
      <c r="O1040" s="87"/>
      <c r="P1040" s="213">
        <f>O1040*H1040</f>
        <v>0</v>
      </c>
      <c r="Q1040" s="213">
        <v>0</v>
      </c>
      <c r="R1040" s="213">
        <f>Q1040*H1040</f>
        <v>0</v>
      </c>
      <c r="S1040" s="213">
        <v>0.01069</v>
      </c>
      <c r="T1040" s="214">
        <f>S1040*H1040</f>
        <v>0.24747349999999999</v>
      </c>
      <c r="U1040" s="41"/>
      <c r="V1040" s="41"/>
      <c r="W1040" s="41"/>
      <c r="X1040" s="41"/>
      <c r="Y1040" s="41"/>
      <c r="Z1040" s="41"/>
      <c r="AA1040" s="41"/>
      <c r="AB1040" s="41"/>
      <c r="AC1040" s="41"/>
      <c r="AD1040" s="41"/>
      <c r="AE1040" s="41"/>
      <c r="AR1040" s="215" t="s">
        <v>278</v>
      </c>
      <c r="AT1040" s="215" t="s">
        <v>163</v>
      </c>
      <c r="AU1040" s="215" t="s">
        <v>106</v>
      </c>
      <c r="AY1040" s="19" t="s">
        <v>161</v>
      </c>
      <c r="BE1040" s="216">
        <f>IF(N1040="základní",J1040,0)</f>
        <v>0</v>
      </c>
      <c r="BF1040" s="216">
        <f>IF(N1040="snížená",J1040,0)</f>
        <v>0</v>
      </c>
      <c r="BG1040" s="216">
        <f>IF(N1040="zákl. přenesená",J1040,0)</f>
        <v>0</v>
      </c>
      <c r="BH1040" s="216">
        <f>IF(N1040="sníž. přenesená",J1040,0)</f>
        <v>0</v>
      </c>
      <c r="BI1040" s="216">
        <f>IF(N1040="nulová",J1040,0)</f>
        <v>0</v>
      </c>
      <c r="BJ1040" s="19" t="s">
        <v>106</v>
      </c>
      <c r="BK1040" s="216">
        <f>ROUND(I1040*H1040,2)</f>
        <v>0</v>
      </c>
      <c r="BL1040" s="19" t="s">
        <v>278</v>
      </c>
      <c r="BM1040" s="215" t="s">
        <v>813</v>
      </c>
    </row>
    <row r="1041" s="2" customFormat="1">
      <c r="A1041" s="41"/>
      <c r="B1041" s="42"/>
      <c r="C1041" s="43"/>
      <c r="D1041" s="217" t="s">
        <v>169</v>
      </c>
      <c r="E1041" s="43"/>
      <c r="F1041" s="218" t="s">
        <v>814</v>
      </c>
      <c r="G1041" s="43"/>
      <c r="H1041" s="43"/>
      <c r="I1041" s="219"/>
      <c r="J1041" s="43"/>
      <c r="K1041" s="43"/>
      <c r="L1041" s="47"/>
      <c r="M1041" s="220"/>
      <c r="N1041" s="221"/>
      <c r="O1041" s="87"/>
      <c r="P1041" s="87"/>
      <c r="Q1041" s="87"/>
      <c r="R1041" s="87"/>
      <c r="S1041" s="87"/>
      <c r="T1041" s="88"/>
      <c r="U1041" s="41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T1041" s="19" t="s">
        <v>169</v>
      </c>
      <c r="AU1041" s="19" t="s">
        <v>106</v>
      </c>
    </row>
    <row r="1042" s="13" customFormat="1">
      <c r="A1042" s="13"/>
      <c r="B1042" s="222"/>
      <c r="C1042" s="223"/>
      <c r="D1042" s="224" t="s">
        <v>171</v>
      </c>
      <c r="E1042" s="225" t="s">
        <v>21</v>
      </c>
      <c r="F1042" s="226" t="s">
        <v>172</v>
      </c>
      <c r="G1042" s="223"/>
      <c r="H1042" s="225" t="s">
        <v>21</v>
      </c>
      <c r="I1042" s="227"/>
      <c r="J1042" s="223"/>
      <c r="K1042" s="223"/>
      <c r="L1042" s="228"/>
      <c r="M1042" s="229"/>
      <c r="N1042" s="230"/>
      <c r="O1042" s="230"/>
      <c r="P1042" s="230"/>
      <c r="Q1042" s="230"/>
      <c r="R1042" s="230"/>
      <c r="S1042" s="230"/>
      <c r="T1042" s="231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2" t="s">
        <v>171</v>
      </c>
      <c r="AU1042" s="232" t="s">
        <v>106</v>
      </c>
      <c r="AV1042" s="13" t="s">
        <v>83</v>
      </c>
      <c r="AW1042" s="13" t="s">
        <v>36</v>
      </c>
      <c r="AX1042" s="13" t="s">
        <v>75</v>
      </c>
      <c r="AY1042" s="232" t="s">
        <v>161</v>
      </c>
    </row>
    <row r="1043" s="13" customFormat="1">
      <c r="A1043" s="13"/>
      <c r="B1043" s="222"/>
      <c r="C1043" s="223"/>
      <c r="D1043" s="224" t="s">
        <v>171</v>
      </c>
      <c r="E1043" s="225" t="s">
        <v>21</v>
      </c>
      <c r="F1043" s="226" t="s">
        <v>815</v>
      </c>
      <c r="G1043" s="223"/>
      <c r="H1043" s="225" t="s">
        <v>21</v>
      </c>
      <c r="I1043" s="227"/>
      <c r="J1043" s="223"/>
      <c r="K1043" s="223"/>
      <c r="L1043" s="228"/>
      <c r="M1043" s="229"/>
      <c r="N1043" s="230"/>
      <c r="O1043" s="230"/>
      <c r="P1043" s="230"/>
      <c r="Q1043" s="230"/>
      <c r="R1043" s="230"/>
      <c r="S1043" s="230"/>
      <c r="T1043" s="231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2" t="s">
        <v>171</v>
      </c>
      <c r="AU1043" s="232" t="s">
        <v>106</v>
      </c>
      <c r="AV1043" s="13" t="s">
        <v>83</v>
      </c>
      <c r="AW1043" s="13" t="s">
        <v>36</v>
      </c>
      <c r="AX1043" s="13" t="s">
        <v>75</v>
      </c>
      <c r="AY1043" s="232" t="s">
        <v>161</v>
      </c>
    </row>
    <row r="1044" s="13" customFormat="1">
      <c r="A1044" s="13"/>
      <c r="B1044" s="222"/>
      <c r="C1044" s="223"/>
      <c r="D1044" s="224" t="s">
        <v>171</v>
      </c>
      <c r="E1044" s="225" t="s">
        <v>21</v>
      </c>
      <c r="F1044" s="226" t="s">
        <v>816</v>
      </c>
      <c r="G1044" s="223"/>
      <c r="H1044" s="225" t="s">
        <v>21</v>
      </c>
      <c r="I1044" s="227"/>
      <c r="J1044" s="223"/>
      <c r="K1044" s="223"/>
      <c r="L1044" s="228"/>
      <c r="M1044" s="229"/>
      <c r="N1044" s="230"/>
      <c r="O1044" s="230"/>
      <c r="P1044" s="230"/>
      <c r="Q1044" s="230"/>
      <c r="R1044" s="230"/>
      <c r="S1044" s="230"/>
      <c r="T1044" s="231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2" t="s">
        <v>171</v>
      </c>
      <c r="AU1044" s="232" t="s">
        <v>106</v>
      </c>
      <c r="AV1044" s="13" t="s">
        <v>83</v>
      </c>
      <c r="AW1044" s="13" t="s">
        <v>36</v>
      </c>
      <c r="AX1044" s="13" t="s">
        <v>75</v>
      </c>
      <c r="AY1044" s="232" t="s">
        <v>161</v>
      </c>
    </row>
    <row r="1045" s="14" customFormat="1">
      <c r="A1045" s="14"/>
      <c r="B1045" s="233"/>
      <c r="C1045" s="234"/>
      <c r="D1045" s="224" t="s">
        <v>171</v>
      </c>
      <c r="E1045" s="235" t="s">
        <v>21</v>
      </c>
      <c r="F1045" s="236" t="s">
        <v>111</v>
      </c>
      <c r="G1045" s="234"/>
      <c r="H1045" s="237">
        <v>23.149999999999999</v>
      </c>
      <c r="I1045" s="238"/>
      <c r="J1045" s="234"/>
      <c r="K1045" s="234"/>
      <c r="L1045" s="239"/>
      <c r="M1045" s="240"/>
      <c r="N1045" s="241"/>
      <c r="O1045" s="241"/>
      <c r="P1045" s="241"/>
      <c r="Q1045" s="241"/>
      <c r="R1045" s="241"/>
      <c r="S1045" s="241"/>
      <c r="T1045" s="242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3" t="s">
        <v>171</v>
      </c>
      <c r="AU1045" s="243" t="s">
        <v>106</v>
      </c>
      <c r="AV1045" s="14" t="s">
        <v>106</v>
      </c>
      <c r="AW1045" s="14" t="s">
        <v>36</v>
      </c>
      <c r="AX1045" s="14" t="s">
        <v>75</v>
      </c>
      <c r="AY1045" s="243" t="s">
        <v>161</v>
      </c>
    </row>
    <row r="1046" s="15" customFormat="1">
      <c r="A1046" s="15"/>
      <c r="B1046" s="244"/>
      <c r="C1046" s="245"/>
      <c r="D1046" s="224" t="s">
        <v>171</v>
      </c>
      <c r="E1046" s="246" t="s">
        <v>21</v>
      </c>
      <c r="F1046" s="247" t="s">
        <v>175</v>
      </c>
      <c r="G1046" s="245"/>
      <c r="H1046" s="248">
        <v>23.149999999999999</v>
      </c>
      <c r="I1046" s="249"/>
      <c r="J1046" s="245"/>
      <c r="K1046" s="245"/>
      <c r="L1046" s="250"/>
      <c r="M1046" s="251"/>
      <c r="N1046" s="252"/>
      <c r="O1046" s="252"/>
      <c r="P1046" s="252"/>
      <c r="Q1046" s="252"/>
      <c r="R1046" s="252"/>
      <c r="S1046" s="252"/>
      <c r="T1046" s="253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54" t="s">
        <v>171</v>
      </c>
      <c r="AU1046" s="254" t="s">
        <v>106</v>
      </c>
      <c r="AV1046" s="15" t="s">
        <v>167</v>
      </c>
      <c r="AW1046" s="15" t="s">
        <v>36</v>
      </c>
      <c r="AX1046" s="15" t="s">
        <v>83</v>
      </c>
      <c r="AY1046" s="254" t="s">
        <v>161</v>
      </c>
    </row>
    <row r="1047" s="2" customFormat="1">
      <c r="A1047" s="41"/>
      <c r="B1047" s="42"/>
      <c r="C1047" s="43"/>
      <c r="D1047" s="224" t="s">
        <v>185</v>
      </c>
      <c r="E1047" s="43"/>
      <c r="F1047" s="255" t="s">
        <v>203</v>
      </c>
      <c r="G1047" s="43"/>
      <c r="H1047" s="43"/>
      <c r="I1047" s="43"/>
      <c r="J1047" s="43"/>
      <c r="K1047" s="43"/>
      <c r="L1047" s="47"/>
      <c r="M1047" s="220"/>
      <c r="N1047" s="221"/>
      <c r="O1047" s="87"/>
      <c r="P1047" s="87"/>
      <c r="Q1047" s="87"/>
      <c r="R1047" s="87"/>
      <c r="S1047" s="87"/>
      <c r="T1047" s="88"/>
      <c r="U1047" s="41"/>
      <c r="V1047" s="41"/>
      <c r="W1047" s="41"/>
      <c r="X1047" s="41"/>
      <c r="Y1047" s="41"/>
      <c r="Z1047" s="41"/>
      <c r="AA1047" s="41"/>
      <c r="AB1047" s="41"/>
      <c r="AC1047" s="41"/>
      <c r="AD1047" s="41"/>
      <c r="AE1047" s="41"/>
      <c r="AU1047" s="19" t="s">
        <v>106</v>
      </c>
    </row>
    <row r="1048" s="2" customFormat="1">
      <c r="A1048" s="41"/>
      <c r="B1048" s="42"/>
      <c r="C1048" s="43"/>
      <c r="D1048" s="224" t="s">
        <v>185</v>
      </c>
      <c r="E1048" s="43"/>
      <c r="F1048" s="256" t="s">
        <v>172</v>
      </c>
      <c r="G1048" s="43"/>
      <c r="H1048" s="257">
        <v>0</v>
      </c>
      <c r="I1048" s="43"/>
      <c r="J1048" s="43"/>
      <c r="K1048" s="43"/>
      <c r="L1048" s="47"/>
      <c r="M1048" s="220"/>
      <c r="N1048" s="221"/>
      <c r="O1048" s="87"/>
      <c r="P1048" s="87"/>
      <c r="Q1048" s="87"/>
      <c r="R1048" s="87"/>
      <c r="S1048" s="87"/>
      <c r="T1048" s="88"/>
      <c r="U1048" s="41"/>
      <c r="V1048" s="41"/>
      <c r="W1048" s="41"/>
      <c r="X1048" s="41"/>
      <c r="Y1048" s="41"/>
      <c r="Z1048" s="41"/>
      <c r="AA1048" s="41"/>
      <c r="AB1048" s="41"/>
      <c r="AC1048" s="41"/>
      <c r="AD1048" s="41"/>
      <c r="AE1048" s="41"/>
      <c r="AU1048" s="19" t="s">
        <v>106</v>
      </c>
    </row>
    <row r="1049" s="2" customFormat="1">
      <c r="A1049" s="41"/>
      <c r="B1049" s="42"/>
      <c r="C1049" s="43"/>
      <c r="D1049" s="224" t="s">
        <v>185</v>
      </c>
      <c r="E1049" s="43"/>
      <c r="F1049" s="256" t="s">
        <v>204</v>
      </c>
      <c r="G1049" s="43"/>
      <c r="H1049" s="257">
        <v>0</v>
      </c>
      <c r="I1049" s="43"/>
      <c r="J1049" s="43"/>
      <c r="K1049" s="43"/>
      <c r="L1049" s="47"/>
      <c r="M1049" s="220"/>
      <c r="N1049" s="221"/>
      <c r="O1049" s="87"/>
      <c r="P1049" s="87"/>
      <c r="Q1049" s="87"/>
      <c r="R1049" s="87"/>
      <c r="S1049" s="87"/>
      <c r="T1049" s="88"/>
      <c r="U1049" s="41"/>
      <c r="V1049" s="41"/>
      <c r="W1049" s="41"/>
      <c r="X1049" s="41"/>
      <c r="Y1049" s="41"/>
      <c r="Z1049" s="41"/>
      <c r="AA1049" s="41"/>
      <c r="AB1049" s="41"/>
      <c r="AC1049" s="41"/>
      <c r="AD1049" s="41"/>
      <c r="AE1049" s="41"/>
      <c r="AU1049" s="19" t="s">
        <v>106</v>
      </c>
    </row>
    <row r="1050" s="2" customFormat="1">
      <c r="A1050" s="41"/>
      <c r="B1050" s="42"/>
      <c r="C1050" s="43"/>
      <c r="D1050" s="224" t="s">
        <v>185</v>
      </c>
      <c r="E1050" s="43"/>
      <c r="F1050" s="256" t="s">
        <v>205</v>
      </c>
      <c r="G1050" s="43"/>
      <c r="H1050" s="257">
        <v>23.149999999999999</v>
      </c>
      <c r="I1050" s="43"/>
      <c r="J1050" s="43"/>
      <c r="K1050" s="43"/>
      <c r="L1050" s="47"/>
      <c r="M1050" s="220"/>
      <c r="N1050" s="221"/>
      <c r="O1050" s="87"/>
      <c r="P1050" s="87"/>
      <c r="Q1050" s="87"/>
      <c r="R1050" s="87"/>
      <c r="S1050" s="87"/>
      <c r="T1050" s="88"/>
      <c r="U1050" s="41"/>
      <c r="V1050" s="41"/>
      <c r="W1050" s="41"/>
      <c r="X1050" s="41"/>
      <c r="Y1050" s="41"/>
      <c r="Z1050" s="41"/>
      <c r="AA1050" s="41"/>
      <c r="AB1050" s="41"/>
      <c r="AC1050" s="41"/>
      <c r="AD1050" s="41"/>
      <c r="AE1050" s="41"/>
      <c r="AU1050" s="19" t="s">
        <v>106</v>
      </c>
    </row>
    <row r="1051" s="2" customFormat="1">
      <c r="A1051" s="41"/>
      <c r="B1051" s="42"/>
      <c r="C1051" s="43"/>
      <c r="D1051" s="224" t="s">
        <v>185</v>
      </c>
      <c r="E1051" s="43"/>
      <c r="F1051" s="256" t="s">
        <v>175</v>
      </c>
      <c r="G1051" s="43"/>
      <c r="H1051" s="257">
        <v>23.149999999999999</v>
      </c>
      <c r="I1051" s="43"/>
      <c r="J1051" s="43"/>
      <c r="K1051" s="43"/>
      <c r="L1051" s="47"/>
      <c r="M1051" s="220"/>
      <c r="N1051" s="221"/>
      <c r="O1051" s="87"/>
      <c r="P1051" s="87"/>
      <c r="Q1051" s="87"/>
      <c r="R1051" s="87"/>
      <c r="S1051" s="87"/>
      <c r="T1051" s="88"/>
      <c r="U1051" s="41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U1051" s="19" t="s">
        <v>106</v>
      </c>
    </row>
    <row r="1052" s="2" customFormat="1" ht="33" customHeight="1">
      <c r="A1052" s="41"/>
      <c r="B1052" s="42"/>
      <c r="C1052" s="204" t="s">
        <v>817</v>
      </c>
      <c r="D1052" s="204" t="s">
        <v>163</v>
      </c>
      <c r="E1052" s="205" t="s">
        <v>818</v>
      </c>
      <c r="F1052" s="206" t="s">
        <v>819</v>
      </c>
      <c r="G1052" s="207" t="s">
        <v>87</v>
      </c>
      <c r="H1052" s="208">
        <v>22</v>
      </c>
      <c r="I1052" s="209"/>
      <c r="J1052" s="210">
        <f>ROUND(I1052*H1052,2)</f>
        <v>0</v>
      </c>
      <c r="K1052" s="206" t="s">
        <v>166</v>
      </c>
      <c r="L1052" s="47"/>
      <c r="M1052" s="211" t="s">
        <v>21</v>
      </c>
      <c r="N1052" s="212" t="s">
        <v>47</v>
      </c>
      <c r="O1052" s="87"/>
      <c r="P1052" s="213">
        <f>O1052*H1052</f>
        <v>0</v>
      </c>
      <c r="Q1052" s="213">
        <v>0.0017700000000000001</v>
      </c>
      <c r="R1052" s="213">
        <f>Q1052*H1052</f>
        <v>0.038940000000000002</v>
      </c>
      <c r="S1052" s="213">
        <v>0</v>
      </c>
      <c r="T1052" s="214">
        <f>S1052*H1052</f>
        <v>0</v>
      </c>
      <c r="U1052" s="41"/>
      <c r="V1052" s="41"/>
      <c r="W1052" s="41"/>
      <c r="X1052" s="41"/>
      <c r="Y1052" s="41"/>
      <c r="Z1052" s="41"/>
      <c r="AA1052" s="41"/>
      <c r="AB1052" s="41"/>
      <c r="AC1052" s="41"/>
      <c r="AD1052" s="41"/>
      <c r="AE1052" s="41"/>
      <c r="AR1052" s="215" t="s">
        <v>278</v>
      </c>
      <c r="AT1052" s="215" t="s">
        <v>163</v>
      </c>
      <c r="AU1052" s="215" t="s">
        <v>106</v>
      </c>
      <c r="AY1052" s="19" t="s">
        <v>161</v>
      </c>
      <c r="BE1052" s="216">
        <f>IF(N1052="základní",J1052,0)</f>
        <v>0</v>
      </c>
      <c r="BF1052" s="216">
        <f>IF(N1052="snížená",J1052,0)</f>
        <v>0</v>
      </c>
      <c r="BG1052" s="216">
        <f>IF(N1052="zákl. přenesená",J1052,0)</f>
        <v>0</v>
      </c>
      <c r="BH1052" s="216">
        <f>IF(N1052="sníž. přenesená",J1052,0)</f>
        <v>0</v>
      </c>
      <c r="BI1052" s="216">
        <f>IF(N1052="nulová",J1052,0)</f>
        <v>0</v>
      </c>
      <c r="BJ1052" s="19" t="s">
        <v>106</v>
      </c>
      <c r="BK1052" s="216">
        <f>ROUND(I1052*H1052,2)</f>
        <v>0</v>
      </c>
      <c r="BL1052" s="19" t="s">
        <v>278</v>
      </c>
      <c r="BM1052" s="215" t="s">
        <v>820</v>
      </c>
    </row>
    <row r="1053" s="2" customFormat="1">
      <c r="A1053" s="41"/>
      <c r="B1053" s="42"/>
      <c r="C1053" s="43"/>
      <c r="D1053" s="217" t="s">
        <v>169</v>
      </c>
      <c r="E1053" s="43"/>
      <c r="F1053" s="218" t="s">
        <v>821</v>
      </c>
      <c r="G1053" s="43"/>
      <c r="H1053" s="43"/>
      <c r="I1053" s="219"/>
      <c r="J1053" s="43"/>
      <c r="K1053" s="43"/>
      <c r="L1053" s="47"/>
      <c r="M1053" s="220"/>
      <c r="N1053" s="221"/>
      <c r="O1053" s="87"/>
      <c r="P1053" s="87"/>
      <c r="Q1053" s="87"/>
      <c r="R1053" s="87"/>
      <c r="S1053" s="87"/>
      <c r="T1053" s="88"/>
      <c r="U1053" s="41"/>
      <c r="V1053" s="41"/>
      <c r="W1053" s="41"/>
      <c r="X1053" s="41"/>
      <c r="Y1053" s="41"/>
      <c r="Z1053" s="41"/>
      <c r="AA1053" s="41"/>
      <c r="AB1053" s="41"/>
      <c r="AC1053" s="41"/>
      <c r="AD1053" s="41"/>
      <c r="AE1053" s="41"/>
      <c r="AT1053" s="19" t="s">
        <v>169</v>
      </c>
      <c r="AU1053" s="19" t="s">
        <v>106</v>
      </c>
    </row>
    <row r="1054" s="13" customFormat="1">
      <c r="A1054" s="13"/>
      <c r="B1054" s="222"/>
      <c r="C1054" s="223"/>
      <c r="D1054" s="224" t="s">
        <v>171</v>
      </c>
      <c r="E1054" s="225" t="s">
        <v>21</v>
      </c>
      <c r="F1054" s="226" t="s">
        <v>172</v>
      </c>
      <c r="G1054" s="223"/>
      <c r="H1054" s="225" t="s">
        <v>21</v>
      </c>
      <c r="I1054" s="227"/>
      <c r="J1054" s="223"/>
      <c r="K1054" s="223"/>
      <c r="L1054" s="228"/>
      <c r="M1054" s="229"/>
      <c r="N1054" s="230"/>
      <c r="O1054" s="230"/>
      <c r="P1054" s="230"/>
      <c r="Q1054" s="230"/>
      <c r="R1054" s="230"/>
      <c r="S1054" s="230"/>
      <c r="T1054" s="231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2" t="s">
        <v>171</v>
      </c>
      <c r="AU1054" s="232" t="s">
        <v>106</v>
      </c>
      <c r="AV1054" s="13" t="s">
        <v>83</v>
      </c>
      <c r="AW1054" s="13" t="s">
        <v>36</v>
      </c>
      <c r="AX1054" s="13" t="s">
        <v>75</v>
      </c>
      <c r="AY1054" s="232" t="s">
        <v>161</v>
      </c>
    </row>
    <row r="1055" s="13" customFormat="1">
      <c r="A1055" s="13"/>
      <c r="B1055" s="222"/>
      <c r="C1055" s="223"/>
      <c r="D1055" s="224" t="s">
        <v>171</v>
      </c>
      <c r="E1055" s="225" t="s">
        <v>21</v>
      </c>
      <c r="F1055" s="226" t="s">
        <v>444</v>
      </c>
      <c r="G1055" s="223"/>
      <c r="H1055" s="225" t="s">
        <v>21</v>
      </c>
      <c r="I1055" s="227"/>
      <c r="J1055" s="223"/>
      <c r="K1055" s="223"/>
      <c r="L1055" s="228"/>
      <c r="M1055" s="229"/>
      <c r="N1055" s="230"/>
      <c r="O1055" s="230"/>
      <c r="P1055" s="230"/>
      <c r="Q1055" s="230"/>
      <c r="R1055" s="230"/>
      <c r="S1055" s="230"/>
      <c r="T1055" s="231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2" t="s">
        <v>171</v>
      </c>
      <c r="AU1055" s="232" t="s">
        <v>106</v>
      </c>
      <c r="AV1055" s="13" t="s">
        <v>83</v>
      </c>
      <c r="AW1055" s="13" t="s">
        <v>36</v>
      </c>
      <c r="AX1055" s="13" t="s">
        <v>75</v>
      </c>
      <c r="AY1055" s="232" t="s">
        <v>161</v>
      </c>
    </row>
    <row r="1056" s="13" customFormat="1">
      <c r="A1056" s="13"/>
      <c r="B1056" s="222"/>
      <c r="C1056" s="223"/>
      <c r="D1056" s="224" t="s">
        <v>171</v>
      </c>
      <c r="E1056" s="225" t="s">
        <v>21</v>
      </c>
      <c r="F1056" s="226" t="s">
        <v>822</v>
      </c>
      <c r="G1056" s="223"/>
      <c r="H1056" s="225" t="s">
        <v>21</v>
      </c>
      <c r="I1056" s="227"/>
      <c r="J1056" s="223"/>
      <c r="K1056" s="223"/>
      <c r="L1056" s="228"/>
      <c r="M1056" s="229"/>
      <c r="N1056" s="230"/>
      <c r="O1056" s="230"/>
      <c r="P1056" s="230"/>
      <c r="Q1056" s="230"/>
      <c r="R1056" s="230"/>
      <c r="S1056" s="230"/>
      <c r="T1056" s="231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2" t="s">
        <v>171</v>
      </c>
      <c r="AU1056" s="232" t="s">
        <v>106</v>
      </c>
      <c r="AV1056" s="13" t="s">
        <v>83</v>
      </c>
      <c r="AW1056" s="13" t="s">
        <v>36</v>
      </c>
      <c r="AX1056" s="13" t="s">
        <v>75</v>
      </c>
      <c r="AY1056" s="232" t="s">
        <v>161</v>
      </c>
    </row>
    <row r="1057" s="14" customFormat="1">
      <c r="A1057" s="14"/>
      <c r="B1057" s="233"/>
      <c r="C1057" s="234"/>
      <c r="D1057" s="224" t="s">
        <v>171</v>
      </c>
      <c r="E1057" s="235" t="s">
        <v>21</v>
      </c>
      <c r="F1057" s="236" t="s">
        <v>321</v>
      </c>
      <c r="G1057" s="234"/>
      <c r="H1057" s="237">
        <v>22</v>
      </c>
      <c r="I1057" s="238"/>
      <c r="J1057" s="234"/>
      <c r="K1057" s="234"/>
      <c r="L1057" s="239"/>
      <c r="M1057" s="240"/>
      <c r="N1057" s="241"/>
      <c r="O1057" s="241"/>
      <c r="P1057" s="241"/>
      <c r="Q1057" s="241"/>
      <c r="R1057" s="241"/>
      <c r="S1057" s="241"/>
      <c r="T1057" s="242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3" t="s">
        <v>171</v>
      </c>
      <c r="AU1057" s="243" t="s">
        <v>106</v>
      </c>
      <c r="AV1057" s="14" t="s">
        <v>106</v>
      </c>
      <c r="AW1057" s="14" t="s">
        <v>36</v>
      </c>
      <c r="AX1057" s="14" t="s">
        <v>75</v>
      </c>
      <c r="AY1057" s="243" t="s">
        <v>161</v>
      </c>
    </row>
    <row r="1058" s="15" customFormat="1">
      <c r="A1058" s="15"/>
      <c r="B1058" s="244"/>
      <c r="C1058" s="245"/>
      <c r="D1058" s="224" t="s">
        <v>171</v>
      </c>
      <c r="E1058" s="246" t="s">
        <v>21</v>
      </c>
      <c r="F1058" s="247" t="s">
        <v>175</v>
      </c>
      <c r="G1058" s="245"/>
      <c r="H1058" s="248">
        <v>22</v>
      </c>
      <c r="I1058" s="249"/>
      <c r="J1058" s="245"/>
      <c r="K1058" s="245"/>
      <c r="L1058" s="250"/>
      <c r="M1058" s="251"/>
      <c r="N1058" s="252"/>
      <c r="O1058" s="252"/>
      <c r="P1058" s="252"/>
      <c r="Q1058" s="252"/>
      <c r="R1058" s="252"/>
      <c r="S1058" s="252"/>
      <c r="T1058" s="253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T1058" s="254" t="s">
        <v>171</v>
      </c>
      <c r="AU1058" s="254" t="s">
        <v>106</v>
      </c>
      <c r="AV1058" s="15" t="s">
        <v>167</v>
      </c>
      <c r="AW1058" s="15" t="s">
        <v>36</v>
      </c>
      <c r="AX1058" s="15" t="s">
        <v>83</v>
      </c>
      <c r="AY1058" s="254" t="s">
        <v>161</v>
      </c>
    </row>
    <row r="1059" s="2" customFormat="1" ht="24.15" customHeight="1">
      <c r="A1059" s="41"/>
      <c r="B1059" s="42"/>
      <c r="C1059" s="204" t="s">
        <v>823</v>
      </c>
      <c r="D1059" s="204" t="s">
        <v>163</v>
      </c>
      <c r="E1059" s="205" t="s">
        <v>824</v>
      </c>
      <c r="F1059" s="206" t="s">
        <v>825</v>
      </c>
      <c r="G1059" s="207" t="s">
        <v>87</v>
      </c>
      <c r="H1059" s="208">
        <v>11.5</v>
      </c>
      <c r="I1059" s="209"/>
      <c r="J1059" s="210">
        <f>ROUND(I1059*H1059,2)</f>
        <v>0</v>
      </c>
      <c r="K1059" s="206" t="s">
        <v>197</v>
      </c>
      <c r="L1059" s="47"/>
      <c r="M1059" s="211" t="s">
        <v>21</v>
      </c>
      <c r="N1059" s="212" t="s">
        <v>47</v>
      </c>
      <c r="O1059" s="87"/>
      <c r="P1059" s="213">
        <f>O1059*H1059</f>
        <v>0</v>
      </c>
      <c r="Q1059" s="213">
        <v>0.0017700000000000001</v>
      </c>
      <c r="R1059" s="213">
        <f>Q1059*H1059</f>
        <v>0.020355000000000002</v>
      </c>
      <c r="S1059" s="213">
        <v>0</v>
      </c>
      <c r="T1059" s="214">
        <f>S1059*H1059</f>
        <v>0</v>
      </c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R1059" s="215" t="s">
        <v>278</v>
      </c>
      <c r="AT1059" s="215" t="s">
        <v>163</v>
      </c>
      <c r="AU1059" s="215" t="s">
        <v>106</v>
      </c>
      <c r="AY1059" s="19" t="s">
        <v>161</v>
      </c>
      <c r="BE1059" s="216">
        <f>IF(N1059="základní",J1059,0)</f>
        <v>0</v>
      </c>
      <c r="BF1059" s="216">
        <f>IF(N1059="snížená",J1059,0)</f>
        <v>0</v>
      </c>
      <c r="BG1059" s="216">
        <f>IF(N1059="zákl. přenesená",J1059,0)</f>
        <v>0</v>
      </c>
      <c r="BH1059" s="216">
        <f>IF(N1059="sníž. přenesená",J1059,0)</f>
        <v>0</v>
      </c>
      <c r="BI1059" s="216">
        <f>IF(N1059="nulová",J1059,0)</f>
        <v>0</v>
      </c>
      <c r="BJ1059" s="19" t="s">
        <v>106</v>
      </c>
      <c r="BK1059" s="216">
        <f>ROUND(I1059*H1059,2)</f>
        <v>0</v>
      </c>
      <c r="BL1059" s="19" t="s">
        <v>278</v>
      </c>
      <c r="BM1059" s="215" t="s">
        <v>826</v>
      </c>
    </row>
    <row r="1060" s="13" customFormat="1">
      <c r="A1060" s="13"/>
      <c r="B1060" s="222"/>
      <c r="C1060" s="223"/>
      <c r="D1060" s="224" t="s">
        <v>171</v>
      </c>
      <c r="E1060" s="225" t="s">
        <v>21</v>
      </c>
      <c r="F1060" s="226" t="s">
        <v>172</v>
      </c>
      <c r="G1060" s="223"/>
      <c r="H1060" s="225" t="s">
        <v>21</v>
      </c>
      <c r="I1060" s="227"/>
      <c r="J1060" s="223"/>
      <c r="K1060" s="223"/>
      <c r="L1060" s="228"/>
      <c r="M1060" s="229"/>
      <c r="N1060" s="230"/>
      <c r="O1060" s="230"/>
      <c r="P1060" s="230"/>
      <c r="Q1060" s="230"/>
      <c r="R1060" s="230"/>
      <c r="S1060" s="230"/>
      <c r="T1060" s="231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2" t="s">
        <v>171</v>
      </c>
      <c r="AU1060" s="232" t="s">
        <v>106</v>
      </c>
      <c r="AV1060" s="13" t="s">
        <v>83</v>
      </c>
      <c r="AW1060" s="13" t="s">
        <v>36</v>
      </c>
      <c r="AX1060" s="13" t="s">
        <v>75</v>
      </c>
      <c r="AY1060" s="232" t="s">
        <v>161</v>
      </c>
    </row>
    <row r="1061" s="13" customFormat="1">
      <c r="A1061" s="13"/>
      <c r="B1061" s="222"/>
      <c r="C1061" s="223"/>
      <c r="D1061" s="224" t="s">
        <v>171</v>
      </c>
      <c r="E1061" s="225" t="s">
        <v>21</v>
      </c>
      <c r="F1061" s="226" t="s">
        <v>444</v>
      </c>
      <c r="G1061" s="223"/>
      <c r="H1061" s="225" t="s">
        <v>21</v>
      </c>
      <c r="I1061" s="227"/>
      <c r="J1061" s="223"/>
      <c r="K1061" s="223"/>
      <c r="L1061" s="228"/>
      <c r="M1061" s="229"/>
      <c r="N1061" s="230"/>
      <c r="O1061" s="230"/>
      <c r="P1061" s="230"/>
      <c r="Q1061" s="230"/>
      <c r="R1061" s="230"/>
      <c r="S1061" s="230"/>
      <c r="T1061" s="231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2" t="s">
        <v>171</v>
      </c>
      <c r="AU1061" s="232" t="s">
        <v>106</v>
      </c>
      <c r="AV1061" s="13" t="s">
        <v>83</v>
      </c>
      <c r="AW1061" s="13" t="s">
        <v>36</v>
      </c>
      <c r="AX1061" s="13" t="s">
        <v>75</v>
      </c>
      <c r="AY1061" s="232" t="s">
        <v>161</v>
      </c>
    </row>
    <row r="1062" s="13" customFormat="1">
      <c r="A1062" s="13"/>
      <c r="B1062" s="222"/>
      <c r="C1062" s="223"/>
      <c r="D1062" s="224" t="s">
        <v>171</v>
      </c>
      <c r="E1062" s="225" t="s">
        <v>21</v>
      </c>
      <c r="F1062" s="226" t="s">
        <v>827</v>
      </c>
      <c r="G1062" s="223"/>
      <c r="H1062" s="225" t="s">
        <v>21</v>
      </c>
      <c r="I1062" s="227"/>
      <c r="J1062" s="223"/>
      <c r="K1062" s="223"/>
      <c r="L1062" s="228"/>
      <c r="M1062" s="229"/>
      <c r="N1062" s="230"/>
      <c r="O1062" s="230"/>
      <c r="P1062" s="230"/>
      <c r="Q1062" s="230"/>
      <c r="R1062" s="230"/>
      <c r="S1062" s="230"/>
      <c r="T1062" s="231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2" t="s">
        <v>171</v>
      </c>
      <c r="AU1062" s="232" t="s">
        <v>106</v>
      </c>
      <c r="AV1062" s="13" t="s">
        <v>83</v>
      </c>
      <c r="AW1062" s="13" t="s">
        <v>36</v>
      </c>
      <c r="AX1062" s="13" t="s">
        <v>75</v>
      </c>
      <c r="AY1062" s="232" t="s">
        <v>161</v>
      </c>
    </row>
    <row r="1063" s="14" customFormat="1">
      <c r="A1063" s="14"/>
      <c r="B1063" s="233"/>
      <c r="C1063" s="234"/>
      <c r="D1063" s="224" t="s">
        <v>171</v>
      </c>
      <c r="E1063" s="235" t="s">
        <v>21</v>
      </c>
      <c r="F1063" s="236" t="s">
        <v>828</v>
      </c>
      <c r="G1063" s="234"/>
      <c r="H1063" s="237">
        <v>11.5</v>
      </c>
      <c r="I1063" s="238"/>
      <c r="J1063" s="234"/>
      <c r="K1063" s="234"/>
      <c r="L1063" s="239"/>
      <c r="M1063" s="240"/>
      <c r="N1063" s="241"/>
      <c r="O1063" s="241"/>
      <c r="P1063" s="241"/>
      <c r="Q1063" s="241"/>
      <c r="R1063" s="241"/>
      <c r="S1063" s="241"/>
      <c r="T1063" s="242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3" t="s">
        <v>171</v>
      </c>
      <c r="AU1063" s="243" t="s">
        <v>106</v>
      </c>
      <c r="AV1063" s="14" t="s">
        <v>106</v>
      </c>
      <c r="AW1063" s="14" t="s">
        <v>36</v>
      </c>
      <c r="AX1063" s="14" t="s">
        <v>75</v>
      </c>
      <c r="AY1063" s="243" t="s">
        <v>161</v>
      </c>
    </row>
    <row r="1064" s="15" customFormat="1">
      <c r="A1064" s="15"/>
      <c r="B1064" s="244"/>
      <c r="C1064" s="245"/>
      <c r="D1064" s="224" t="s">
        <v>171</v>
      </c>
      <c r="E1064" s="246" t="s">
        <v>21</v>
      </c>
      <c r="F1064" s="247" t="s">
        <v>175</v>
      </c>
      <c r="G1064" s="245"/>
      <c r="H1064" s="248">
        <v>11.5</v>
      </c>
      <c r="I1064" s="249"/>
      <c r="J1064" s="245"/>
      <c r="K1064" s="245"/>
      <c r="L1064" s="250"/>
      <c r="M1064" s="251"/>
      <c r="N1064" s="252"/>
      <c r="O1064" s="252"/>
      <c r="P1064" s="252"/>
      <c r="Q1064" s="252"/>
      <c r="R1064" s="252"/>
      <c r="S1064" s="252"/>
      <c r="T1064" s="253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54" t="s">
        <v>171</v>
      </c>
      <c r="AU1064" s="254" t="s">
        <v>106</v>
      </c>
      <c r="AV1064" s="15" t="s">
        <v>167</v>
      </c>
      <c r="AW1064" s="15" t="s">
        <v>36</v>
      </c>
      <c r="AX1064" s="15" t="s">
        <v>83</v>
      </c>
      <c r="AY1064" s="254" t="s">
        <v>161</v>
      </c>
    </row>
    <row r="1065" s="2" customFormat="1" ht="33" customHeight="1">
      <c r="A1065" s="41"/>
      <c r="B1065" s="42"/>
      <c r="C1065" s="204" t="s">
        <v>829</v>
      </c>
      <c r="D1065" s="204" t="s">
        <v>163</v>
      </c>
      <c r="E1065" s="205" t="s">
        <v>830</v>
      </c>
      <c r="F1065" s="206" t="s">
        <v>831</v>
      </c>
      <c r="G1065" s="207" t="s">
        <v>87</v>
      </c>
      <c r="H1065" s="208">
        <v>21</v>
      </c>
      <c r="I1065" s="209"/>
      <c r="J1065" s="210">
        <f>ROUND(I1065*H1065,2)</f>
        <v>0</v>
      </c>
      <c r="K1065" s="206" t="s">
        <v>197</v>
      </c>
      <c r="L1065" s="47"/>
      <c r="M1065" s="211" t="s">
        <v>21</v>
      </c>
      <c r="N1065" s="212" t="s">
        <v>47</v>
      </c>
      <c r="O1065" s="87"/>
      <c r="P1065" s="213">
        <f>O1065*H1065</f>
        <v>0</v>
      </c>
      <c r="Q1065" s="213">
        <v>0.0017700000000000001</v>
      </c>
      <c r="R1065" s="213">
        <f>Q1065*H1065</f>
        <v>0.037170000000000002</v>
      </c>
      <c r="S1065" s="213">
        <v>0</v>
      </c>
      <c r="T1065" s="214">
        <f>S1065*H1065</f>
        <v>0</v>
      </c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R1065" s="215" t="s">
        <v>278</v>
      </c>
      <c r="AT1065" s="215" t="s">
        <v>163</v>
      </c>
      <c r="AU1065" s="215" t="s">
        <v>106</v>
      </c>
      <c r="AY1065" s="19" t="s">
        <v>161</v>
      </c>
      <c r="BE1065" s="216">
        <f>IF(N1065="základní",J1065,0)</f>
        <v>0</v>
      </c>
      <c r="BF1065" s="216">
        <f>IF(N1065="snížená",J1065,0)</f>
        <v>0</v>
      </c>
      <c r="BG1065" s="216">
        <f>IF(N1065="zákl. přenesená",J1065,0)</f>
        <v>0</v>
      </c>
      <c r="BH1065" s="216">
        <f>IF(N1065="sníž. přenesená",J1065,0)</f>
        <v>0</v>
      </c>
      <c r="BI1065" s="216">
        <f>IF(N1065="nulová",J1065,0)</f>
        <v>0</v>
      </c>
      <c r="BJ1065" s="19" t="s">
        <v>106</v>
      </c>
      <c r="BK1065" s="216">
        <f>ROUND(I1065*H1065,2)</f>
        <v>0</v>
      </c>
      <c r="BL1065" s="19" t="s">
        <v>278</v>
      </c>
      <c r="BM1065" s="215" t="s">
        <v>832</v>
      </c>
    </row>
    <row r="1066" s="13" customFormat="1">
      <c r="A1066" s="13"/>
      <c r="B1066" s="222"/>
      <c r="C1066" s="223"/>
      <c r="D1066" s="224" t="s">
        <v>171</v>
      </c>
      <c r="E1066" s="225" t="s">
        <v>21</v>
      </c>
      <c r="F1066" s="226" t="s">
        <v>172</v>
      </c>
      <c r="G1066" s="223"/>
      <c r="H1066" s="225" t="s">
        <v>21</v>
      </c>
      <c r="I1066" s="227"/>
      <c r="J1066" s="223"/>
      <c r="K1066" s="223"/>
      <c r="L1066" s="228"/>
      <c r="M1066" s="229"/>
      <c r="N1066" s="230"/>
      <c r="O1066" s="230"/>
      <c r="P1066" s="230"/>
      <c r="Q1066" s="230"/>
      <c r="R1066" s="230"/>
      <c r="S1066" s="230"/>
      <c r="T1066" s="231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2" t="s">
        <v>171</v>
      </c>
      <c r="AU1066" s="232" t="s">
        <v>106</v>
      </c>
      <c r="AV1066" s="13" t="s">
        <v>83</v>
      </c>
      <c r="AW1066" s="13" t="s">
        <v>36</v>
      </c>
      <c r="AX1066" s="13" t="s">
        <v>75</v>
      </c>
      <c r="AY1066" s="232" t="s">
        <v>161</v>
      </c>
    </row>
    <row r="1067" s="13" customFormat="1">
      <c r="A1067" s="13"/>
      <c r="B1067" s="222"/>
      <c r="C1067" s="223"/>
      <c r="D1067" s="224" t="s">
        <v>171</v>
      </c>
      <c r="E1067" s="225" t="s">
        <v>21</v>
      </c>
      <c r="F1067" s="226" t="s">
        <v>444</v>
      </c>
      <c r="G1067" s="223"/>
      <c r="H1067" s="225" t="s">
        <v>21</v>
      </c>
      <c r="I1067" s="227"/>
      <c r="J1067" s="223"/>
      <c r="K1067" s="223"/>
      <c r="L1067" s="228"/>
      <c r="M1067" s="229"/>
      <c r="N1067" s="230"/>
      <c r="O1067" s="230"/>
      <c r="P1067" s="230"/>
      <c r="Q1067" s="230"/>
      <c r="R1067" s="230"/>
      <c r="S1067" s="230"/>
      <c r="T1067" s="231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2" t="s">
        <v>171</v>
      </c>
      <c r="AU1067" s="232" t="s">
        <v>106</v>
      </c>
      <c r="AV1067" s="13" t="s">
        <v>83</v>
      </c>
      <c r="AW1067" s="13" t="s">
        <v>36</v>
      </c>
      <c r="AX1067" s="13" t="s">
        <v>75</v>
      </c>
      <c r="AY1067" s="232" t="s">
        <v>161</v>
      </c>
    </row>
    <row r="1068" s="13" customFormat="1">
      <c r="A1068" s="13"/>
      <c r="B1068" s="222"/>
      <c r="C1068" s="223"/>
      <c r="D1068" s="224" t="s">
        <v>171</v>
      </c>
      <c r="E1068" s="225" t="s">
        <v>21</v>
      </c>
      <c r="F1068" s="226" t="s">
        <v>833</v>
      </c>
      <c r="G1068" s="223"/>
      <c r="H1068" s="225" t="s">
        <v>21</v>
      </c>
      <c r="I1068" s="227"/>
      <c r="J1068" s="223"/>
      <c r="K1068" s="223"/>
      <c r="L1068" s="228"/>
      <c r="M1068" s="229"/>
      <c r="N1068" s="230"/>
      <c r="O1068" s="230"/>
      <c r="P1068" s="230"/>
      <c r="Q1068" s="230"/>
      <c r="R1068" s="230"/>
      <c r="S1068" s="230"/>
      <c r="T1068" s="231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2" t="s">
        <v>171</v>
      </c>
      <c r="AU1068" s="232" t="s">
        <v>106</v>
      </c>
      <c r="AV1068" s="13" t="s">
        <v>83</v>
      </c>
      <c r="AW1068" s="13" t="s">
        <v>36</v>
      </c>
      <c r="AX1068" s="13" t="s">
        <v>75</v>
      </c>
      <c r="AY1068" s="232" t="s">
        <v>161</v>
      </c>
    </row>
    <row r="1069" s="14" customFormat="1">
      <c r="A1069" s="14"/>
      <c r="B1069" s="233"/>
      <c r="C1069" s="234"/>
      <c r="D1069" s="224" t="s">
        <v>171</v>
      </c>
      <c r="E1069" s="235" t="s">
        <v>21</v>
      </c>
      <c r="F1069" s="236" t="s">
        <v>7</v>
      </c>
      <c r="G1069" s="234"/>
      <c r="H1069" s="237">
        <v>21</v>
      </c>
      <c r="I1069" s="238"/>
      <c r="J1069" s="234"/>
      <c r="K1069" s="234"/>
      <c r="L1069" s="239"/>
      <c r="M1069" s="240"/>
      <c r="N1069" s="241"/>
      <c r="O1069" s="241"/>
      <c r="P1069" s="241"/>
      <c r="Q1069" s="241"/>
      <c r="R1069" s="241"/>
      <c r="S1069" s="241"/>
      <c r="T1069" s="242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3" t="s">
        <v>171</v>
      </c>
      <c r="AU1069" s="243" t="s">
        <v>106</v>
      </c>
      <c r="AV1069" s="14" t="s">
        <v>106</v>
      </c>
      <c r="AW1069" s="14" t="s">
        <v>36</v>
      </c>
      <c r="AX1069" s="14" t="s">
        <v>75</v>
      </c>
      <c r="AY1069" s="243" t="s">
        <v>161</v>
      </c>
    </row>
    <row r="1070" s="15" customFormat="1">
      <c r="A1070" s="15"/>
      <c r="B1070" s="244"/>
      <c r="C1070" s="245"/>
      <c r="D1070" s="224" t="s">
        <v>171</v>
      </c>
      <c r="E1070" s="246" t="s">
        <v>21</v>
      </c>
      <c r="F1070" s="247" t="s">
        <v>175</v>
      </c>
      <c r="G1070" s="245"/>
      <c r="H1070" s="248">
        <v>21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54" t="s">
        <v>171</v>
      </c>
      <c r="AU1070" s="254" t="s">
        <v>106</v>
      </c>
      <c r="AV1070" s="15" t="s">
        <v>167</v>
      </c>
      <c r="AW1070" s="15" t="s">
        <v>36</v>
      </c>
      <c r="AX1070" s="15" t="s">
        <v>83</v>
      </c>
      <c r="AY1070" s="254" t="s">
        <v>161</v>
      </c>
    </row>
    <row r="1071" s="2" customFormat="1" ht="49.05" customHeight="1">
      <c r="A1071" s="41"/>
      <c r="B1071" s="42"/>
      <c r="C1071" s="204" t="s">
        <v>834</v>
      </c>
      <c r="D1071" s="204" t="s">
        <v>163</v>
      </c>
      <c r="E1071" s="205" t="s">
        <v>835</v>
      </c>
      <c r="F1071" s="206" t="s">
        <v>836</v>
      </c>
      <c r="G1071" s="207" t="s">
        <v>364</v>
      </c>
      <c r="H1071" s="208">
        <v>0.096000000000000002</v>
      </c>
      <c r="I1071" s="209"/>
      <c r="J1071" s="210">
        <f>ROUND(I1071*H1071,2)</f>
        <v>0</v>
      </c>
      <c r="K1071" s="206" t="s">
        <v>166</v>
      </c>
      <c r="L1071" s="47"/>
      <c r="M1071" s="211" t="s">
        <v>21</v>
      </c>
      <c r="N1071" s="212" t="s">
        <v>47</v>
      </c>
      <c r="O1071" s="87"/>
      <c r="P1071" s="213">
        <f>O1071*H1071</f>
        <v>0</v>
      </c>
      <c r="Q1071" s="213">
        <v>0</v>
      </c>
      <c r="R1071" s="213">
        <f>Q1071*H1071</f>
        <v>0</v>
      </c>
      <c r="S1071" s="213">
        <v>0</v>
      </c>
      <c r="T1071" s="214">
        <f>S1071*H1071</f>
        <v>0</v>
      </c>
      <c r="U1071" s="41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R1071" s="215" t="s">
        <v>278</v>
      </c>
      <c r="AT1071" s="215" t="s">
        <v>163</v>
      </c>
      <c r="AU1071" s="215" t="s">
        <v>106</v>
      </c>
      <c r="AY1071" s="19" t="s">
        <v>161</v>
      </c>
      <c r="BE1071" s="216">
        <f>IF(N1071="základní",J1071,0)</f>
        <v>0</v>
      </c>
      <c r="BF1071" s="216">
        <f>IF(N1071="snížená",J1071,0)</f>
        <v>0</v>
      </c>
      <c r="BG1071" s="216">
        <f>IF(N1071="zákl. přenesená",J1071,0)</f>
        <v>0</v>
      </c>
      <c r="BH1071" s="216">
        <f>IF(N1071="sníž. přenesená",J1071,0)</f>
        <v>0</v>
      </c>
      <c r="BI1071" s="216">
        <f>IF(N1071="nulová",J1071,0)</f>
        <v>0</v>
      </c>
      <c r="BJ1071" s="19" t="s">
        <v>106</v>
      </c>
      <c r="BK1071" s="216">
        <f>ROUND(I1071*H1071,2)</f>
        <v>0</v>
      </c>
      <c r="BL1071" s="19" t="s">
        <v>278</v>
      </c>
      <c r="BM1071" s="215" t="s">
        <v>837</v>
      </c>
    </row>
    <row r="1072" s="2" customFormat="1">
      <c r="A1072" s="41"/>
      <c r="B1072" s="42"/>
      <c r="C1072" s="43"/>
      <c r="D1072" s="217" t="s">
        <v>169</v>
      </c>
      <c r="E1072" s="43"/>
      <c r="F1072" s="218" t="s">
        <v>838</v>
      </c>
      <c r="G1072" s="43"/>
      <c r="H1072" s="43"/>
      <c r="I1072" s="219"/>
      <c r="J1072" s="43"/>
      <c r="K1072" s="43"/>
      <c r="L1072" s="47"/>
      <c r="M1072" s="220"/>
      <c r="N1072" s="221"/>
      <c r="O1072" s="87"/>
      <c r="P1072" s="87"/>
      <c r="Q1072" s="87"/>
      <c r="R1072" s="87"/>
      <c r="S1072" s="87"/>
      <c r="T1072" s="88"/>
      <c r="U1072" s="41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T1072" s="19" t="s">
        <v>169</v>
      </c>
      <c r="AU1072" s="19" t="s">
        <v>106</v>
      </c>
    </row>
    <row r="1073" s="12" customFormat="1" ht="22.8" customHeight="1">
      <c r="A1073" s="12"/>
      <c r="B1073" s="188"/>
      <c r="C1073" s="189"/>
      <c r="D1073" s="190" t="s">
        <v>74</v>
      </c>
      <c r="E1073" s="202" t="s">
        <v>839</v>
      </c>
      <c r="F1073" s="202" t="s">
        <v>840</v>
      </c>
      <c r="G1073" s="189"/>
      <c r="H1073" s="189"/>
      <c r="I1073" s="192"/>
      <c r="J1073" s="203">
        <f>BK1073</f>
        <v>0</v>
      </c>
      <c r="K1073" s="189"/>
      <c r="L1073" s="194"/>
      <c r="M1073" s="195"/>
      <c r="N1073" s="196"/>
      <c r="O1073" s="196"/>
      <c r="P1073" s="197">
        <f>SUM(P1074:P1131)</f>
        <v>0</v>
      </c>
      <c r="Q1073" s="196"/>
      <c r="R1073" s="197">
        <f>SUM(R1074:R1131)</f>
        <v>0.56904727999999993</v>
      </c>
      <c r="S1073" s="196"/>
      <c r="T1073" s="198">
        <f>SUM(T1074:T1131)</f>
        <v>0.059999999999999998</v>
      </c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R1073" s="199" t="s">
        <v>106</v>
      </c>
      <c r="AT1073" s="200" t="s">
        <v>74</v>
      </c>
      <c r="AU1073" s="200" t="s">
        <v>83</v>
      </c>
      <c r="AY1073" s="199" t="s">
        <v>161</v>
      </c>
      <c r="BK1073" s="201">
        <f>SUM(BK1074:BK1131)</f>
        <v>0</v>
      </c>
    </row>
    <row r="1074" s="2" customFormat="1" ht="33" customHeight="1">
      <c r="A1074" s="41"/>
      <c r="B1074" s="42"/>
      <c r="C1074" s="204" t="s">
        <v>841</v>
      </c>
      <c r="D1074" s="204" t="s">
        <v>163</v>
      </c>
      <c r="E1074" s="205" t="s">
        <v>842</v>
      </c>
      <c r="F1074" s="206" t="s">
        <v>843</v>
      </c>
      <c r="G1074" s="207" t="s">
        <v>87</v>
      </c>
      <c r="H1074" s="208">
        <v>20.600000000000001</v>
      </c>
      <c r="I1074" s="209"/>
      <c r="J1074" s="210">
        <f>ROUND(I1074*H1074,2)</f>
        <v>0</v>
      </c>
      <c r="K1074" s="206" t="s">
        <v>166</v>
      </c>
      <c r="L1074" s="47"/>
      <c r="M1074" s="211" t="s">
        <v>21</v>
      </c>
      <c r="N1074" s="212" t="s">
        <v>47</v>
      </c>
      <c r="O1074" s="87"/>
      <c r="P1074" s="213">
        <f>O1074*H1074</f>
        <v>0</v>
      </c>
      <c r="Q1074" s="213">
        <v>0.00067000000000000002</v>
      </c>
      <c r="R1074" s="213">
        <f>Q1074*H1074</f>
        <v>0.013802000000000002</v>
      </c>
      <c r="S1074" s="213">
        <v>0</v>
      </c>
      <c r="T1074" s="214">
        <f>S1074*H1074</f>
        <v>0</v>
      </c>
      <c r="U1074" s="41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R1074" s="215" t="s">
        <v>278</v>
      </c>
      <c r="AT1074" s="215" t="s">
        <v>163</v>
      </c>
      <c r="AU1074" s="215" t="s">
        <v>106</v>
      </c>
      <c r="AY1074" s="19" t="s">
        <v>161</v>
      </c>
      <c r="BE1074" s="216">
        <f>IF(N1074="základní",J1074,0)</f>
        <v>0</v>
      </c>
      <c r="BF1074" s="216">
        <f>IF(N1074="snížená",J1074,0)</f>
        <v>0</v>
      </c>
      <c r="BG1074" s="216">
        <f>IF(N1074="zákl. přenesená",J1074,0)</f>
        <v>0</v>
      </c>
      <c r="BH1074" s="216">
        <f>IF(N1074="sníž. přenesená",J1074,0)</f>
        <v>0</v>
      </c>
      <c r="BI1074" s="216">
        <f>IF(N1074="nulová",J1074,0)</f>
        <v>0</v>
      </c>
      <c r="BJ1074" s="19" t="s">
        <v>106</v>
      </c>
      <c r="BK1074" s="216">
        <f>ROUND(I1074*H1074,2)</f>
        <v>0</v>
      </c>
      <c r="BL1074" s="19" t="s">
        <v>278</v>
      </c>
      <c r="BM1074" s="215" t="s">
        <v>844</v>
      </c>
    </row>
    <row r="1075" s="2" customFormat="1">
      <c r="A1075" s="41"/>
      <c r="B1075" s="42"/>
      <c r="C1075" s="43"/>
      <c r="D1075" s="217" t="s">
        <v>169</v>
      </c>
      <c r="E1075" s="43"/>
      <c r="F1075" s="218" t="s">
        <v>845</v>
      </c>
      <c r="G1075" s="43"/>
      <c r="H1075" s="43"/>
      <c r="I1075" s="219"/>
      <c r="J1075" s="43"/>
      <c r="K1075" s="43"/>
      <c r="L1075" s="47"/>
      <c r="M1075" s="220"/>
      <c r="N1075" s="221"/>
      <c r="O1075" s="87"/>
      <c r="P1075" s="87"/>
      <c r="Q1075" s="87"/>
      <c r="R1075" s="87"/>
      <c r="S1075" s="87"/>
      <c r="T1075" s="88"/>
      <c r="U1075" s="41"/>
      <c r="V1075" s="41"/>
      <c r="W1075" s="41"/>
      <c r="X1075" s="41"/>
      <c r="Y1075" s="41"/>
      <c r="Z1075" s="41"/>
      <c r="AA1075" s="41"/>
      <c r="AB1075" s="41"/>
      <c r="AC1075" s="41"/>
      <c r="AD1075" s="41"/>
      <c r="AE1075" s="41"/>
      <c r="AT1075" s="19" t="s">
        <v>169</v>
      </c>
      <c r="AU1075" s="19" t="s">
        <v>106</v>
      </c>
    </row>
    <row r="1076" s="13" customFormat="1">
      <c r="A1076" s="13"/>
      <c r="B1076" s="222"/>
      <c r="C1076" s="223"/>
      <c r="D1076" s="224" t="s">
        <v>171</v>
      </c>
      <c r="E1076" s="225" t="s">
        <v>21</v>
      </c>
      <c r="F1076" s="226" t="s">
        <v>172</v>
      </c>
      <c r="G1076" s="223"/>
      <c r="H1076" s="225" t="s">
        <v>21</v>
      </c>
      <c r="I1076" s="227"/>
      <c r="J1076" s="223"/>
      <c r="K1076" s="223"/>
      <c r="L1076" s="228"/>
      <c r="M1076" s="229"/>
      <c r="N1076" s="230"/>
      <c r="O1076" s="230"/>
      <c r="P1076" s="230"/>
      <c r="Q1076" s="230"/>
      <c r="R1076" s="230"/>
      <c r="S1076" s="230"/>
      <c r="T1076" s="231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2" t="s">
        <v>171</v>
      </c>
      <c r="AU1076" s="232" t="s">
        <v>106</v>
      </c>
      <c r="AV1076" s="13" t="s">
        <v>83</v>
      </c>
      <c r="AW1076" s="13" t="s">
        <v>36</v>
      </c>
      <c r="AX1076" s="13" t="s">
        <v>75</v>
      </c>
      <c r="AY1076" s="232" t="s">
        <v>161</v>
      </c>
    </row>
    <row r="1077" s="13" customFormat="1">
      <c r="A1077" s="13"/>
      <c r="B1077" s="222"/>
      <c r="C1077" s="223"/>
      <c r="D1077" s="224" t="s">
        <v>171</v>
      </c>
      <c r="E1077" s="225" t="s">
        <v>21</v>
      </c>
      <c r="F1077" s="226" t="s">
        <v>846</v>
      </c>
      <c r="G1077" s="223"/>
      <c r="H1077" s="225" t="s">
        <v>21</v>
      </c>
      <c r="I1077" s="227"/>
      <c r="J1077" s="223"/>
      <c r="K1077" s="223"/>
      <c r="L1077" s="228"/>
      <c r="M1077" s="229"/>
      <c r="N1077" s="230"/>
      <c r="O1077" s="230"/>
      <c r="P1077" s="230"/>
      <c r="Q1077" s="230"/>
      <c r="R1077" s="230"/>
      <c r="S1077" s="230"/>
      <c r="T1077" s="231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2" t="s">
        <v>171</v>
      </c>
      <c r="AU1077" s="232" t="s">
        <v>106</v>
      </c>
      <c r="AV1077" s="13" t="s">
        <v>83</v>
      </c>
      <c r="AW1077" s="13" t="s">
        <v>36</v>
      </c>
      <c r="AX1077" s="13" t="s">
        <v>75</v>
      </c>
      <c r="AY1077" s="232" t="s">
        <v>161</v>
      </c>
    </row>
    <row r="1078" s="13" customFormat="1">
      <c r="A1078" s="13"/>
      <c r="B1078" s="222"/>
      <c r="C1078" s="223"/>
      <c r="D1078" s="224" t="s">
        <v>171</v>
      </c>
      <c r="E1078" s="225" t="s">
        <v>21</v>
      </c>
      <c r="F1078" s="226" t="s">
        <v>847</v>
      </c>
      <c r="G1078" s="223"/>
      <c r="H1078" s="225" t="s">
        <v>21</v>
      </c>
      <c r="I1078" s="227"/>
      <c r="J1078" s="223"/>
      <c r="K1078" s="223"/>
      <c r="L1078" s="228"/>
      <c r="M1078" s="229"/>
      <c r="N1078" s="230"/>
      <c r="O1078" s="230"/>
      <c r="P1078" s="230"/>
      <c r="Q1078" s="230"/>
      <c r="R1078" s="230"/>
      <c r="S1078" s="230"/>
      <c r="T1078" s="231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2" t="s">
        <v>171</v>
      </c>
      <c r="AU1078" s="232" t="s">
        <v>106</v>
      </c>
      <c r="AV1078" s="13" t="s">
        <v>83</v>
      </c>
      <c r="AW1078" s="13" t="s">
        <v>36</v>
      </c>
      <c r="AX1078" s="13" t="s">
        <v>75</v>
      </c>
      <c r="AY1078" s="232" t="s">
        <v>161</v>
      </c>
    </row>
    <row r="1079" s="14" customFormat="1">
      <c r="A1079" s="14"/>
      <c r="B1079" s="233"/>
      <c r="C1079" s="234"/>
      <c r="D1079" s="224" t="s">
        <v>171</v>
      </c>
      <c r="E1079" s="235" t="s">
        <v>21</v>
      </c>
      <c r="F1079" s="236" t="s">
        <v>848</v>
      </c>
      <c r="G1079" s="234"/>
      <c r="H1079" s="237">
        <v>20.600000000000001</v>
      </c>
      <c r="I1079" s="238"/>
      <c r="J1079" s="234"/>
      <c r="K1079" s="234"/>
      <c r="L1079" s="239"/>
      <c r="M1079" s="240"/>
      <c r="N1079" s="241"/>
      <c r="O1079" s="241"/>
      <c r="P1079" s="241"/>
      <c r="Q1079" s="241"/>
      <c r="R1079" s="241"/>
      <c r="S1079" s="241"/>
      <c r="T1079" s="242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43" t="s">
        <v>171</v>
      </c>
      <c r="AU1079" s="243" t="s">
        <v>106</v>
      </c>
      <c r="AV1079" s="14" t="s">
        <v>106</v>
      </c>
      <c r="AW1079" s="14" t="s">
        <v>36</v>
      </c>
      <c r="AX1079" s="14" t="s">
        <v>75</v>
      </c>
      <c r="AY1079" s="243" t="s">
        <v>161</v>
      </c>
    </row>
    <row r="1080" s="15" customFormat="1">
      <c r="A1080" s="15"/>
      <c r="B1080" s="244"/>
      <c r="C1080" s="245"/>
      <c r="D1080" s="224" t="s">
        <v>171</v>
      </c>
      <c r="E1080" s="246" t="s">
        <v>21</v>
      </c>
      <c r="F1080" s="247" t="s">
        <v>175</v>
      </c>
      <c r="G1080" s="245"/>
      <c r="H1080" s="248">
        <v>20.600000000000001</v>
      </c>
      <c r="I1080" s="249"/>
      <c r="J1080" s="245"/>
      <c r="K1080" s="245"/>
      <c r="L1080" s="250"/>
      <c r="M1080" s="251"/>
      <c r="N1080" s="252"/>
      <c r="O1080" s="252"/>
      <c r="P1080" s="252"/>
      <c r="Q1080" s="252"/>
      <c r="R1080" s="252"/>
      <c r="S1080" s="252"/>
      <c r="T1080" s="253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T1080" s="254" t="s">
        <v>171</v>
      </c>
      <c r="AU1080" s="254" t="s">
        <v>106</v>
      </c>
      <c r="AV1080" s="15" t="s">
        <v>167</v>
      </c>
      <c r="AW1080" s="15" t="s">
        <v>36</v>
      </c>
      <c r="AX1080" s="15" t="s">
        <v>83</v>
      </c>
      <c r="AY1080" s="254" t="s">
        <v>161</v>
      </c>
    </row>
    <row r="1081" s="2" customFormat="1" ht="24.15" customHeight="1">
      <c r="A1081" s="41"/>
      <c r="B1081" s="42"/>
      <c r="C1081" s="258" t="s">
        <v>849</v>
      </c>
      <c r="D1081" s="258" t="s">
        <v>206</v>
      </c>
      <c r="E1081" s="259" t="s">
        <v>850</v>
      </c>
      <c r="F1081" s="260" t="s">
        <v>851</v>
      </c>
      <c r="G1081" s="261" t="s">
        <v>87</v>
      </c>
      <c r="H1081" s="262">
        <v>20.600000000000001</v>
      </c>
      <c r="I1081" s="263"/>
      <c r="J1081" s="264">
        <f>ROUND(I1081*H1081,2)</f>
        <v>0</v>
      </c>
      <c r="K1081" s="260" t="s">
        <v>197</v>
      </c>
      <c r="L1081" s="265"/>
      <c r="M1081" s="266" t="s">
        <v>21</v>
      </c>
      <c r="N1081" s="267" t="s">
        <v>47</v>
      </c>
      <c r="O1081" s="87"/>
      <c r="P1081" s="213">
        <f>O1081*H1081</f>
        <v>0</v>
      </c>
      <c r="Q1081" s="213">
        <v>0.021999999999999999</v>
      </c>
      <c r="R1081" s="213">
        <f>Q1081*H1081</f>
        <v>0.45319999999999999</v>
      </c>
      <c r="S1081" s="213">
        <v>0</v>
      </c>
      <c r="T1081" s="214">
        <f>S1081*H1081</f>
        <v>0</v>
      </c>
      <c r="U1081" s="41"/>
      <c r="V1081" s="41"/>
      <c r="W1081" s="41"/>
      <c r="X1081" s="41"/>
      <c r="Y1081" s="41"/>
      <c r="Z1081" s="41"/>
      <c r="AA1081" s="41"/>
      <c r="AB1081" s="41"/>
      <c r="AC1081" s="41"/>
      <c r="AD1081" s="41"/>
      <c r="AE1081" s="41"/>
      <c r="AR1081" s="215" t="s">
        <v>383</v>
      </c>
      <c r="AT1081" s="215" t="s">
        <v>206</v>
      </c>
      <c r="AU1081" s="215" t="s">
        <v>106</v>
      </c>
      <c r="AY1081" s="19" t="s">
        <v>161</v>
      </c>
      <c r="BE1081" s="216">
        <f>IF(N1081="základní",J1081,0)</f>
        <v>0</v>
      </c>
      <c r="BF1081" s="216">
        <f>IF(N1081="snížená",J1081,0)</f>
        <v>0</v>
      </c>
      <c r="BG1081" s="216">
        <f>IF(N1081="zákl. přenesená",J1081,0)</f>
        <v>0</v>
      </c>
      <c r="BH1081" s="216">
        <f>IF(N1081="sníž. přenesená",J1081,0)</f>
        <v>0</v>
      </c>
      <c r="BI1081" s="216">
        <f>IF(N1081="nulová",J1081,0)</f>
        <v>0</v>
      </c>
      <c r="BJ1081" s="19" t="s">
        <v>106</v>
      </c>
      <c r="BK1081" s="216">
        <f>ROUND(I1081*H1081,2)</f>
        <v>0</v>
      </c>
      <c r="BL1081" s="19" t="s">
        <v>278</v>
      </c>
      <c r="BM1081" s="215" t="s">
        <v>852</v>
      </c>
    </row>
    <row r="1082" s="2" customFormat="1">
      <c r="A1082" s="41"/>
      <c r="B1082" s="42"/>
      <c r="C1082" s="43"/>
      <c r="D1082" s="224" t="s">
        <v>212</v>
      </c>
      <c r="E1082" s="43"/>
      <c r="F1082" s="268" t="s">
        <v>853</v>
      </c>
      <c r="G1082" s="43"/>
      <c r="H1082" s="43"/>
      <c r="I1082" s="219"/>
      <c r="J1082" s="43"/>
      <c r="K1082" s="43"/>
      <c r="L1082" s="47"/>
      <c r="M1082" s="220"/>
      <c r="N1082" s="221"/>
      <c r="O1082" s="87"/>
      <c r="P1082" s="87"/>
      <c r="Q1082" s="87"/>
      <c r="R1082" s="87"/>
      <c r="S1082" s="87"/>
      <c r="T1082" s="88"/>
      <c r="U1082" s="41"/>
      <c r="V1082" s="41"/>
      <c r="W1082" s="41"/>
      <c r="X1082" s="41"/>
      <c r="Y1082" s="41"/>
      <c r="Z1082" s="41"/>
      <c r="AA1082" s="41"/>
      <c r="AB1082" s="41"/>
      <c r="AC1082" s="41"/>
      <c r="AD1082" s="41"/>
      <c r="AE1082" s="41"/>
      <c r="AT1082" s="19" t="s">
        <v>212</v>
      </c>
      <c r="AU1082" s="19" t="s">
        <v>106</v>
      </c>
    </row>
    <row r="1083" s="2" customFormat="1" ht="24.15" customHeight="1">
      <c r="A1083" s="41"/>
      <c r="B1083" s="42"/>
      <c r="C1083" s="204" t="s">
        <v>854</v>
      </c>
      <c r="D1083" s="204" t="s">
        <v>163</v>
      </c>
      <c r="E1083" s="205" t="s">
        <v>855</v>
      </c>
      <c r="F1083" s="206" t="s">
        <v>856</v>
      </c>
      <c r="G1083" s="207" t="s">
        <v>87</v>
      </c>
      <c r="H1083" s="208">
        <v>2.5699999999999998</v>
      </c>
      <c r="I1083" s="209"/>
      <c r="J1083" s="210">
        <f>ROUND(I1083*H1083,2)</f>
        <v>0</v>
      </c>
      <c r="K1083" s="206" t="s">
        <v>166</v>
      </c>
      <c r="L1083" s="47"/>
      <c r="M1083" s="211" t="s">
        <v>21</v>
      </c>
      <c r="N1083" s="212" t="s">
        <v>47</v>
      </c>
      <c r="O1083" s="87"/>
      <c r="P1083" s="213">
        <f>O1083*H1083</f>
        <v>0</v>
      </c>
      <c r="Q1083" s="213">
        <v>0.00025000000000000001</v>
      </c>
      <c r="R1083" s="213">
        <f>Q1083*H1083</f>
        <v>0.00064249999999999995</v>
      </c>
      <c r="S1083" s="213">
        <v>0</v>
      </c>
      <c r="T1083" s="214">
        <f>S1083*H1083</f>
        <v>0</v>
      </c>
      <c r="U1083" s="41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R1083" s="215" t="s">
        <v>278</v>
      </c>
      <c r="AT1083" s="215" t="s">
        <v>163</v>
      </c>
      <c r="AU1083" s="215" t="s">
        <v>106</v>
      </c>
      <c r="AY1083" s="19" t="s">
        <v>161</v>
      </c>
      <c r="BE1083" s="216">
        <f>IF(N1083="základní",J1083,0)</f>
        <v>0</v>
      </c>
      <c r="BF1083" s="216">
        <f>IF(N1083="snížená",J1083,0)</f>
        <v>0</v>
      </c>
      <c r="BG1083" s="216">
        <f>IF(N1083="zákl. přenesená",J1083,0)</f>
        <v>0</v>
      </c>
      <c r="BH1083" s="216">
        <f>IF(N1083="sníž. přenesená",J1083,0)</f>
        <v>0</v>
      </c>
      <c r="BI1083" s="216">
        <f>IF(N1083="nulová",J1083,0)</f>
        <v>0</v>
      </c>
      <c r="BJ1083" s="19" t="s">
        <v>106</v>
      </c>
      <c r="BK1083" s="216">
        <f>ROUND(I1083*H1083,2)</f>
        <v>0</v>
      </c>
      <c r="BL1083" s="19" t="s">
        <v>278</v>
      </c>
      <c r="BM1083" s="215" t="s">
        <v>857</v>
      </c>
    </row>
    <row r="1084" s="2" customFormat="1">
      <c r="A1084" s="41"/>
      <c r="B1084" s="42"/>
      <c r="C1084" s="43"/>
      <c r="D1084" s="217" t="s">
        <v>169</v>
      </c>
      <c r="E1084" s="43"/>
      <c r="F1084" s="218" t="s">
        <v>858</v>
      </c>
      <c r="G1084" s="43"/>
      <c r="H1084" s="43"/>
      <c r="I1084" s="219"/>
      <c r="J1084" s="43"/>
      <c r="K1084" s="43"/>
      <c r="L1084" s="47"/>
      <c r="M1084" s="220"/>
      <c r="N1084" s="221"/>
      <c r="O1084" s="87"/>
      <c r="P1084" s="87"/>
      <c r="Q1084" s="87"/>
      <c r="R1084" s="87"/>
      <c r="S1084" s="87"/>
      <c r="T1084" s="88"/>
      <c r="U1084" s="41"/>
      <c r="V1084" s="41"/>
      <c r="W1084" s="41"/>
      <c r="X1084" s="41"/>
      <c r="Y1084" s="41"/>
      <c r="Z1084" s="41"/>
      <c r="AA1084" s="41"/>
      <c r="AB1084" s="41"/>
      <c r="AC1084" s="41"/>
      <c r="AD1084" s="41"/>
      <c r="AE1084" s="41"/>
      <c r="AT1084" s="19" t="s">
        <v>169</v>
      </c>
      <c r="AU1084" s="19" t="s">
        <v>106</v>
      </c>
    </row>
    <row r="1085" s="14" customFormat="1">
      <c r="A1085" s="14"/>
      <c r="B1085" s="233"/>
      <c r="C1085" s="234"/>
      <c r="D1085" s="224" t="s">
        <v>171</v>
      </c>
      <c r="E1085" s="235" t="s">
        <v>21</v>
      </c>
      <c r="F1085" s="236" t="s">
        <v>85</v>
      </c>
      <c r="G1085" s="234"/>
      <c r="H1085" s="237">
        <v>2.5699999999999998</v>
      </c>
      <c r="I1085" s="238"/>
      <c r="J1085" s="234"/>
      <c r="K1085" s="234"/>
      <c r="L1085" s="239"/>
      <c r="M1085" s="240"/>
      <c r="N1085" s="241"/>
      <c r="O1085" s="241"/>
      <c r="P1085" s="241"/>
      <c r="Q1085" s="241"/>
      <c r="R1085" s="241"/>
      <c r="S1085" s="241"/>
      <c r="T1085" s="242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43" t="s">
        <v>171</v>
      </c>
      <c r="AU1085" s="243" t="s">
        <v>106</v>
      </c>
      <c r="AV1085" s="14" t="s">
        <v>106</v>
      </c>
      <c r="AW1085" s="14" t="s">
        <v>36</v>
      </c>
      <c r="AX1085" s="14" t="s">
        <v>83</v>
      </c>
      <c r="AY1085" s="243" t="s">
        <v>161</v>
      </c>
    </row>
    <row r="1086" s="2" customFormat="1">
      <c r="A1086" s="41"/>
      <c r="B1086" s="42"/>
      <c r="C1086" s="43"/>
      <c r="D1086" s="224" t="s">
        <v>185</v>
      </c>
      <c r="E1086" s="43"/>
      <c r="F1086" s="255" t="s">
        <v>186</v>
      </c>
      <c r="G1086" s="43"/>
      <c r="H1086" s="43"/>
      <c r="I1086" s="43"/>
      <c r="J1086" s="43"/>
      <c r="K1086" s="43"/>
      <c r="L1086" s="47"/>
      <c r="M1086" s="220"/>
      <c r="N1086" s="221"/>
      <c r="O1086" s="87"/>
      <c r="P1086" s="87"/>
      <c r="Q1086" s="87"/>
      <c r="R1086" s="87"/>
      <c r="S1086" s="87"/>
      <c r="T1086" s="88"/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U1086" s="19" t="s">
        <v>106</v>
      </c>
    </row>
    <row r="1087" s="2" customFormat="1">
      <c r="A1087" s="41"/>
      <c r="B1087" s="42"/>
      <c r="C1087" s="43"/>
      <c r="D1087" s="224" t="s">
        <v>185</v>
      </c>
      <c r="E1087" s="43"/>
      <c r="F1087" s="256" t="s">
        <v>172</v>
      </c>
      <c r="G1087" s="43"/>
      <c r="H1087" s="257">
        <v>0</v>
      </c>
      <c r="I1087" s="43"/>
      <c r="J1087" s="43"/>
      <c r="K1087" s="43"/>
      <c r="L1087" s="47"/>
      <c r="M1087" s="220"/>
      <c r="N1087" s="221"/>
      <c r="O1087" s="87"/>
      <c r="P1087" s="87"/>
      <c r="Q1087" s="87"/>
      <c r="R1087" s="87"/>
      <c r="S1087" s="87"/>
      <c r="T1087" s="88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U1087" s="19" t="s">
        <v>106</v>
      </c>
    </row>
    <row r="1088" s="2" customFormat="1">
      <c r="A1088" s="41"/>
      <c r="B1088" s="42"/>
      <c r="C1088" s="43"/>
      <c r="D1088" s="224" t="s">
        <v>185</v>
      </c>
      <c r="E1088" s="43"/>
      <c r="F1088" s="256" t="s">
        <v>187</v>
      </c>
      <c r="G1088" s="43"/>
      <c r="H1088" s="257">
        <v>0</v>
      </c>
      <c r="I1088" s="43"/>
      <c r="J1088" s="43"/>
      <c r="K1088" s="43"/>
      <c r="L1088" s="47"/>
      <c r="M1088" s="220"/>
      <c r="N1088" s="221"/>
      <c r="O1088" s="87"/>
      <c r="P1088" s="87"/>
      <c r="Q1088" s="87"/>
      <c r="R1088" s="87"/>
      <c r="S1088" s="87"/>
      <c r="T1088" s="88"/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U1088" s="19" t="s">
        <v>106</v>
      </c>
    </row>
    <row r="1089" s="2" customFormat="1">
      <c r="A1089" s="41"/>
      <c r="B1089" s="42"/>
      <c r="C1089" s="43"/>
      <c r="D1089" s="224" t="s">
        <v>185</v>
      </c>
      <c r="E1089" s="43"/>
      <c r="F1089" s="256" t="s">
        <v>188</v>
      </c>
      <c r="G1089" s="43"/>
      <c r="H1089" s="257">
        <v>2.5699999999999998</v>
      </c>
      <c r="I1089" s="43"/>
      <c r="J1089" s="43"/>
      <c r="K1089" s="43"/>
      <c r="L1089" s="47"/>
      <c r="M1089" s="220"/>
      <c r="N1089" s="221"/>
      <c r="O1089" s="87"/>
      <c r="P1089" s="87"/>
      <c r="Q1089" s="87"/>
      <c r="R1089" s="87"/>
      <c r="S1089" s="87"/>
      <c r="T1089" s="88"/>
      <c r="U1089" s="41"/>
      <c r="V1089" s="41"/>
      <c r="W1089" s="41"/>
      <c r="X1089" s="41"/>
      <c r="Y1089" s="41"/>
      <c r="Z1089" s="41"/>
      <c r="AA1089" s="41"/>
      <c r="AB1089" s="41"/>
      <c r="AC1089" s="41"/>
      <c r="AD1089" s="41"/>
      <c r="AE1089" s="41"/>
      <c r="AU1089" s="19" t="s">
        <v>106</v>
      </c>
    </row>
    <row r="1090" s="2" customFormat="1">
      <c r="A1090" s="41"/>
      <c r="B1090" s="42"/>
      <c r="C1090" s="43"/>
      <c r="D1090" s="224" t="s">
        <v>185</v>
      </c>
      <c r="E1090" s="43"/>
      <c r="F1090" s="256" t="s">
        <v>175</v>
      </c>
      <c r="G1090" s="43"/>
      <c r="H1090" s="257">
        <v>2.5699999999999998</v>
      </c>
      <c r="I1090" s="43"/>
      <c r="J1090" s="43"/>
      <c r="K1090" s="43"/>
      <c r="L1090" s="47"/>
      <c r="M1090" s="220"/>
      <c r="N1090" s="221"/>
      <c r="O1090" s="87"/>
      <c r="P1090" s="87"/>
      <c r="Q1090" s="87"/>
      <c r="R1090" s="87"/>
      <c r="S1090" s="87"/>
      <c r="T1090" s="88"/>
      <c r="U1090" s="41"/>
      <c r="V1090" s="41"/>
      <c r="W1090" s="41"/>
      <c r="X1090" s="41"/>
      <c r="Y1090" s="41"/>
      <c r="Z1090" s="41"/>
      <c r="AA1090" s="41"/>
      <c r="AB1090" s="41"/>
      <c r="AC1090" s="41"/>
      <c r="AD1090" s="41"/>
      <c r="AE1090" s="41"/>
      <c r="AU1090" s="19" t="s">
        <v>106</v>
      </c>
    </row>
    <row r="1091" s="2" customFormat="1" ht="24.15" customHeight="1">
      <c r="A1091" s="41"/>
      <c r="B1091" s="42"/>
      <c r="C1091" s="258" t="s">
        <v>859</v>
      </c>
      <c r="D1091" s="258" t="s">
        <v>206</v>
      </c>
      <c r="E1091" s="259" t="s">
        <v>860</v>
      </c>
      <c r="F1091" s="260" t="s">
        <v>861</v>
      </c>
      <c r="G1091" s="261" t="s">
        <v>105</v>
      </c>
      <c r="H1091" s="262">
        <v>2.5699999999999998</v>
      </c>
      <c r="I1091" s="263"/>
      <c r="J1091" s="264">
        <f>ROUND(I1091*H1091,2)</f>
        <v>0</v>
      </c>
      <c r="K1091" s="260" t="s">
        <v>166</v>
      </c>
      <c r="L1091" s="265"/>
      <c r="M1091" s="266" t="s">
        <v>21</v>
      </c>
      <c r="N1091" s="267" t="s">
        <v>47</v>
      </c>
      <c r="O1091" s="87"/>
      <c r="P1091" s="213">
        <f>O1091*H1091</f>
        <v>0</v>
      </c>
      <c r="Q1091" s="213">
        <v>0.0057000000000000002</v>
      </c>
      <c r="R1091" s="213">
        <f>Q1091*H1091</f>
        <v>0.014648999999999999</v>
      </c>
      <c r="S1091" s="213">
        <v>0</v>
      </c>
      <c r="T1091" s="214">
        <f>S1091*H1091</f>
        <v>0</v>
      </c>
      <c r="U1091" s="41"/>
      <c r="V1091" s="41"/>
      <c r="W1091" s="41"/>
      <c r="X1091" s="41"/>
      <c r="Y1091" s="41"/>
      <c r="Z1091" s="41"/>
      <c r="AA1091" s="41"/>
      <c r="AB1091" s="41"/>
      <c r="AC1091" s="41"/>
      <c r="AD1091" s="41"/>
      <c r="AE1091" s="41"/>
      <c r="AR1091" s="215" t="s">
        <v>383</v>
      </c>
      <c r="AT1091" s="215" t="s">
        <v>206</v>
      </c>
      <c r="AU1091" s="215" t="s">
        <v>106</v>
      </c>
      <c r="AY1091" s="19" t="s">
        <v>161</v>
      </c>
      <c r="BE1091" s="216">
        <f>IF(N1091="základní",J1091,0)</f>
        <v>0</v>
      </c>
      <c r="BF1091" s="216">
        <f>IF(N1091="snížená",J1091,0)</f>
        <v>0</v>
      </c>
      <c r="BG1091" s="216">
        <f>IF(N1091="zákl. přenesená",J1091,0)</f>
        <v>0</v>
      </c>
      <c r="BH1091" s="216">
        <f>IF(N1091="sníž. přenesená",J1091,0)</f>
        <v>0</v>
      </c>
      <c r="BI1091" s="216">
        <f>IF(N1091="nulová",J1091,0)</f>
        <v>0</v>
      </c>
      <c r="BJ1091" s="19" t="s">
        <v>106</v>
      </c>
      <c r="BK1091" s="216">
        <f>ROUND(I1091*H1091,2)</f>
        <v>0</v>
      </c>
      <c r="BL1091" s="19" t="s">
        <v>278</v>
      </c>
      <c r="BM1091" s="215" t="s">
        <v>862</v>
      </c>
    </row>
    <row r="1092" s="2" customFormat="1" ht="24.15" customHeight="1">
      <c r="A1092" s="41"/>
      <c r="B1092" s="42"/>
      <c r="C1092" s="204" t="s">
        <v>863</v>
      </c>
      <c r="D1092" s="204" t="s">
        <v>163</v>
      </c>
      <c r="E1092" s="205" t="s">
        <v>864</v>
      </c>
      <c r="F1092" s="206" t="s">
        <v>865</v>
      </c>
      <c r="G1092" s="207" t="s">
        <v>209</v>
      </c>
      <c r="H1092" s="208">
        <v>61.701999999999998</v>
      </c>
      <c r="I1092" s="209"/>
      <c r="J1092" s="210">
        <f>ROUND(I1092*H1092,2)</f>
        <v>0</v>
      </c>
      <c r="K1092" s="206" t="s">
        <v>166</v>
      </c>
      <c r="L1092" s="47"/>
      <c r="M1092" s="211" t="s">
        <v>21</v>
      </c>
      <c r="N1092" s="212" t="s">
        <v>47</v>
      </c>
      <c r="O1092" s="87"/>
      <c r="P1092" s="213">
        <f>O1092*H1092</f>
        <v>0</v>
      </c>
      <c r="Q1092" s="213">
        <v>5.0000000000000002E-05</v>
      </c>
      <c r="R1092" s="213">
        <f>Q1092*H1092</f>
        <v>0.0030850999999999999</v>
      </c>
      <c r="S1092" s="213">
        <v>0</v>
      </c>
      <c r="T1092" s="214">
        <f>S1092*H1092</f>
        <v>0</v>
      </c>
      <c r="U1092" s="41"/>
      <c r="V1092" s="41"/>
      <c r="W1092" s="41"/>
      <c r="X1092" s="41"/>
      <c r="Y1092" s="41"/>
      <c r="Z1092" s="41"/>
      <c r="AA1092" s="41"/>
      <c r="AB1092" s="41"/>
      <c r="AC1092" s="41"/>
      <c r="AD1092" s="41"/>
      <c r="AE1092" s="41"/>
      <c r="AR1092" s="215" t="s">
        <v>278</v>
      </c>
      <c r="AT1092" s="215" t="s">
        <v>163</v>
      </c>
      <c r="AU1092" s="215" t="s">
        <v>106</v>
      </c>
      <c r="AY1092" s="19" t="s">
        <v>161</v>
      </c>
      <c r="BE1092" s="216">
        <f>IF(N1092="základní",J1092,0)</f>
        <v>0</v>
      </c>
      <c r="BF1092" s="216">
        <f>IF(N1092="snížená",J1092,0)</f>
        <v>0</v>
      </c>
      <c r="BG1092" s="216">
        <f>IF(N1092="zákl. přenesená",J1092,0)</f>
        <v>0</v>
      </c>
      <c r="BH1092" s="216">
        <f>IF(N1092="sníž. přenesená",J1092,0)</f>
        <v>0</v>
      </c>
      <c r="BI1092" s="216">
        <f>IF(N1092="nulová",J1092,0)</f>
        <v>0</v>
      </c>
      <c r="BJ1092" s="19" t="s">
        <v>106</v>
      </c>
      <c r="BK1092" s="216">
        <f>ROUND(I1092*H1092,2)</f>
        <v>0</v>
      </c>
      <c r="BL1092" s="19" t="s">
        <v>278</v>
      </c>
      <c r="BM1092" s="215" t="s">
        <v>866</v>
      </c>
    </row>
    <row r="1093" s="2" customFormat="1">
      <c r="A1093" s="41"/>
      <c r="B1093" s="42"/>
      <c r="C1093" s="43"/>
      <c r="D1093" s="217" t="s">
        <v>169</v>
      </c>
      <c r="E1093" s="43"/>
      <c r="F1093" s="218" t="s">
        <v>867</v>
      </c>
      <c r="G1093" s="43"/>
      <c r="H1093" s="43"/>
      <c r="I1093" s="219"/>
      <c r="J1093" s="43"/>
      <c r="K1093" s="43"/>
      <c r="L1093" s="47"/>
      <c r="M1093" s="220"/>
      <c r="N1093" s="221"/>
      <c r="O1093" s="87"/>
      <c r="P1093" s="87"/>
      <c r="Q1093" s="87"/>
      <c r="R1093" s="87"/>
      <c r="S1093" s="87"/>
      <c r="T1093" s="88"/>
      <c r="U1093" s="41"/>
      <c r="V1093" s="41"/>
      <c r="W1093" s="41"/>
      <c r="X1093" s="41"/>
      <c r="Y1093" s="41"/>
      <c r="Z1093" s="41"/>
      <c r="AA1093" s="41"/>
      <c r="AB1093" s="41"/>
      <c r="AC1093" s="41"/>
      <c r="AD1093" s="41"/>
      <c r="AE1093" s="41"/>
      <c r="AT1093" s="19" t="s">
        <v>169</v>
      </c>
      <c r="AU1093" s="19" t="s">
        <v>106</v>
      </c>
    </row>
    <row r="1094" s="13" customFormat="1">
      <c r="A1094" s="13"/>
      <c r="B1094" s="222"/>
      <c r="C1094" s="223"/>
      <c r="D1094" s="224" t="s">
        <v>171</v>
      </c>
      <c r="E1094" s="225" t="s">
        <v>21</v>
      </c>
      <c r="F1094" s="226" t="s">
        <v>172</v>
      </c>
      <c r="G1094" s="223"/>
      <c r="H1094" s="225" t="s">
        <v>21</v>
      </c>
      <c r="I1094" s="227"/>
      <c r="J1094" s="223"/>
      <c r="K1094" s="223"/>
      <c r="L1094" s="228"/>
      <c r="M1094" s="229"/>
      <c r="N1094" s="230"/>
      <c r="O1094" s="230"/>
      <c r="P1094" s="230"/>
      <c r="Q1094" s="230"/>
      <c r="R1094" s="230"/>
      <c r="S1094" s="230"/>
      <c r="T1094" s="231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2" t="s">
        <v>171</v>
      </c>
      <c r="AU1094" s="232" t="s">
        <v>106</v>
      </c>
      <c r="AV1094" s="13" t="s">
        <v>83</v>
      </c>
      <c r="AW1094" s="13" t="s">
        <v>36</v>
      </c>
      <c r="AX1094" s="13" t="s">
        <v>75</v>
      </c>
      <c r="AY1094" s="232" t="s">
        <v>161</v>
      </c>
    </row>
    <row r="1095" s="13" customFormat="1">
      <c r="A1095" s="13"/>
      <c r="B1095" s="222"/>
      <c r="C1095" s="223"/>
      <c r="D1095" s="224" t="s">
        <v>171</v>
      </c>
      <c r="E1095" s="225" t="s">
        <v>21</v>
      </c>
      <c r="F1095" s="226" t="s">
        <v>868</v>
      </c>
      <c r="G1095" s="223"/>
      <c r="H1095" s="225" t="s">
        <v>21</v>
      </c>
      <c r="I1095" s="227"/>
      <c r="J1095" s="223"/>
      <c r="K1095" s="223"/>
      <c r="L1095" s="228"/>
      <c r="M1095" s="229"/>
      <c r="N1095" s="230"/>
      <c r="O1095" s="230"/>
      <c r="P1095" s="230"/>
      <c r="Q1095" s="230"/>
      <c r="R1095" s="230"/>
      <c r="S1095" s="230"/>
      <c r="T1095" s="231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2" t="s">
        <v>171</v>
      </c>
      <c r="AU1095" s="232" t="s">
        <v>106</v>
      </c>
      <c r="AV1095" s="13" t="s">
        <v>83</v>
      </c>
      <c r="AW1095" s="13" t="s">
        <v>36</v>
      </c>
      <c r="AX1095" s="13" t="s">
        <v>75</v>
      </c>
      <c r="AY1095" s="232" t="s">
        <v>161</v>
      </c>
    </row>
    <row r="1096" s="13" customFormat="1">
      <c r="A1096" s="13"/>
      <c r="B1096" s="222"/>
      <c r="C1096" s="223"/>
      <c r="D1096" s="224" t="s">
        <v>171</v>
      </c>
      <c r="E1096" s="225" t="s">
        <v>21</v>
      </c>
      <c r="F1096" s="226" t="s">
        <v>869</v>
      </c>
      <c r="G1096" s="223"/>
      <c r="H1096" s="225" t="s">
        <v>21</v>
      </c>
      <c r="I1096" s="227"/>
      <c r="J1096" s="223"/>
      <c r="K1096" s="223"/>
      <c r="L1096" s="228"/>
      <c r="M1096" s="229"/>
      <c r="N1096" s="230"/>
      <c r="O1096" s="230"/>
      <c r="P1096" s="230"/>
      <c r="Q1096" s="230"/>
      <c r="R1096" s="230"/>
      <c r="S1096" s="230"/>
      <c r="T1096" s="231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2" t="s">
        <v>171</v>
      </c>
      <c r="AU1096" s="232" t="s">
        <v>106</v>
      </c>
      <c r="AV1096" s="13" t="s">
        <v>83</v>
      </c>
      <c r="AW1096" s="13" t="s">
        <v>36</v>
      </c>
      <c r="AX1096" s="13" t="s">
        <v>75</v>
      </c>
      <c r="AY1096" s="232" t="s">
        <v>161</v>
      </c>
    </row>
    <row r="1097" s="14" customFormat="1">
      <c r="A1097" s="14"/>
      <c r="B1097" s="233"/>
      <c r="C1097" s="234"/>
      <c r="D1097" s="224" t="s">
        <v>171</v>
      </c>
      <c r="E1097" s="235" t="s">
        <v>21</v>
      </c>
      <c r="F1097" s="236" t="s">
        <v>870</v>
      </c>
      <c r="G1097" s="234"/>
      <c r="H1097" s="237">
        <v>52.387999999999998</v>
      </c>
      <c r="I1097" s="238"/>
      <c r="J1097" s="234"/>
      <c r="K1097" s="234"/>
      <c r="L1097" s="239"/>
      <c r="M1097" s="240"/>
      <c r="N1097" s="241"/>
      <c r="O1097" s="241"/>
      <c r="P1097" s="241"/>
      <c r="Q1097" s="241"/>
      <c r="R1097" s="241"/>
      <c r="S1097" s="241"/>
      <c r="T1097" s="242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3" t="s">
        <v>171</v>
      </c>
      <c r="AU1097" s="243" t="s">
        <v>106</v>
      </c>
      <c r="AV1097" s="14" t="s">
        <v>106</v>
      </c>
      <c r="AW1097" s="14" t="s">
        <v>36</v>
      </c>
      <c r="AX1097" s="14" t="s">
        <v>75</v>
      </c>
      <c r="AY1097" s="243" t="s">
        <v>161</v>
      </c>
    </row>
    <row r="1098" s="14" customFormat="1">
      <c r="A1098" s="14"/>
      <c r="B1098" s="233"/>
      <c r="C1098" s="234"/>
      <c r="D1098" s="224" t="s">
        <v>171</v>
      </c>
      <c r="E1098" s="235" t="s">
        <v>21</v>
      </c>
      <c r="F1098" s="236" t="s">
        <v>871</v>
      </c>
      <c r="G1098" s="234"/>
      <c r="H1098" s="237">
        <v>0.314</v>
      </c>
      <c r="I1098" s="238"/>
      <c r="J1098" s="234"/>
      <c r="K1098" s="234"/>
      <c r="L1098" s="239"/>
      <c r="M1098" s="240"/>
      <c r="N1098" s="241"/>
      <c r="O1098" s="241"/>
      <c r="P1098" s="241"/>
      <c r="Q1098" s="241"/>
      <c r="R1098" s="241"/>
      <c r="S1098" s="241"/>
      <c r="T1098" s="242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43" t="s">
        <v>171</v>
      </c>
      <c r="AU1098" s="243" t="s">
        <v>106</v>
      </c>
      <c r="AV1098" s="14" t="s">
        <v>106</v>
      </c>
      <c r="AW1098" s="14" t="s">
        <v>36</v>
      </c>
      <c r="AX1098" s="14" t="s">
        <v>75</v>
      </c>
      <c r="AY1098" s="243" t="s">
        <v>161</v>
      </c>
    </row>
    <row r="1099" s="14" customFormat="1">
      <c r="A1099" s="14"/>
      <c r="B1099" s="233"/>
      <c r="C1099" s="234"/>
      <c r="D1099" s="224" t="s">
        <v>171</v>
      </c>
      <c r="E1099" s="235" t="s">
        <v>21</v>
      </c>
      <c r="F1099" s="236" t="s">
        <v>239</v>
      </c>
      <c r="G1099" s="234"/>
      <c r="H1099" s="237">
        <v>9</v>
      </c>
      <c r="I1099" s="238"/>
      <c r="J1099" s="234"/>
      <c r="K1099" s="234"/>
      <c r="L1099" s="239"/>
      <c r="M1099" s="240"/>
      <c r="N1099" s="241"/>
      <c r="O1099" s="241"/>
      <c r="P1099" s="241"/>
      <c r="Q1099" s="241"/>
      <c r="R1099" s="241"/>
      <c r="S1099" s="241"/>
      <c r="T1099" s="242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43" t="s">
        <v>171</v>
      </c>
      <c r="AU1099" s="243" t="s">
        <v>106</v>
      </c>
      <c r="AV1099" s="14" t="s">
        <v>106</v>
      </c>
      <c r="AW1099" s="14" t="s">
        <v>36</v>
      </c>
      <c r="AX1099" s="14" t="s">
        <v>75</v>
      </c>
      <c r="AY1099" s="243" t="s">
        <v>161</v>
      </c>
    </row>
    <row r="1100" s="15" customFormat="1">
      <c r="A1100" s="15"/>
      <c r="B1100" s="244"/>
      <c r="C1100" s="245"/>
      <c r="D1100" s="224" t="s">
        <v>171</v>
      </c>
      <c r="E1100" s="246" t="s">
        <v>21</v>
      </c>
      <c r="F1100" s="247" t="s">
        <v>175</v>
      </c>
      <c r="G1100" s="245"/>
      <c r="H1100" s="248">
        <v>61.701999999999998</v>
      </c>
      <c r="I1100" s="249"/>
      <c r="J1100" s="245"/>
      <c r="K1100" s="245"/>
      <c r="L1100" s="250"/>
      <c r="M1100" s="251"/>
      <c r="N1100" s="252"/>
      <c r="O1100" s="252"/>
      <c r="P1100" s="252"/>
      <c r="Q1100" s="252"/>
      <c r="R1100" s="252"/>
      <c r="S1100" s="252"/>
      <c r="T1100" s="253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15"/>
      <c r="AT1100" s="254" t="s">
        <v>171</v>
      </c>
      <c r="AU1100" s="254" t="s">
        <v>106</v>
      </c>
      <c r="AV1100" s="15" t="s">
        <v>167</v>
      </c>
      <c r="AW1100" s="15" t="s">
        <v>36</v>
      </c>
      <c r="AX1100" s="15" t="s">
        <v>83</v>
      </c>
      <c r="AY1100" s="254" t="s">
        <v>161</v>
      </c>
    </row>
    <row r="1101" s="2" customFormat="1" ht="24.15" customHeight="1">
      <c r="A1101" s="41"/>
      <c r="B1101" s="42"/>
      <c r="C1101" s="258" t="s">
        <v>872</v>
      </c>
      <c r="D1101" s="258" t="s">
        <v>206</v>
      </c>
      <c r="E1101" s="259" t="s">
        <v>873</v>
      </c>
      <c r="F1101" s="260" t="s">
        <v>874</v>
      </c>
      <c r="G1101" s="261" t="s">
        <v>364</v>
      </c>
      <c r="H1101" s="262">
        <v>0.057000000000000002</v>
      </c>
      <c r="I1101" s="263"/>
      <c r="J1101" s="264">
        <f>ROUND(I1101*H1101,2)</f>
        <v>0</v>
      </c>
      <c r="K1101" s="260" t="s">
        <v>166</v>
      </c>
      <c r="L1101" s="265"/>
      <c r="M1101" s="266" t="s">
        <v>21</v>
      </c>
      <c r="N1101" s="267" t="s">
        <v>47</v>
      </c>
      <c r="O1101" s="87"/>
      <c r="P1101" s="213">
        <f>O1101*H1101</f>
        <v>0</v>
      </c>
      <c r="Q1101" s="213">
        <v>1</v>
      </c>
      <c r="R1101" s="213">
        <f>Q1101*H1101</f>
        <v>0.057000000000000002</v>
      </c>
      <c r="S1101" s="213">
        <v>0</v>
      </c>
      <c r="T1101" s="214">
        <f>S1101*H1101</f>
        <v>0</v>
      </c>
      <c r="U1101" s="41"/>
      <c r="V1101" s="41"/>
      <c r="W1101" s="41"/>
      <c r="X1101" s="41"/>
      <c r="Y1101" s="41"/>
      <c r="Z1101" s="41"/>
      <c r="AA1101" s="41"/>
      <c r="AB1101" s="41"/>
      <c r="AC1101" s="41"/>
      <c r="AD1101" s="41"/>
      <c r="AE1101" s="41"/>
      <c r="AR1101" s="215" t="s">
        <v>568</v>
      </c>
      <c r="AT1101" s="215" t="s">
        <v>206</v>
      </c>
      <c r="AU1101" s="215" t="s">
        <v>106</v>
      </c>
      <c r="AY1101" s="19" t="s">
        <v>161</v>
      </c>
      <c r="BE1101" s="216">
        <f>IF(N1101="základní",J1101,0)</f>
        <v>0</v>
      </c>
      <c r="BF1101" s="216">
        <f>IF(N1101="snížená",J1101,0)</f>
        <v>0</v>
      </c>
      <c r="BG1101" s="216">
        <f>IF(N1101="zákl. přenesená",J1101,0)</f>
        <v>0</v>
      </c>
      <c r="BH1101" s="216">
        <f>IF(N1101="sníž. přenesená",J1101,0)</f>
        <v>0</v>
      </c>
      <c r="BI1101" s="216">
        <f>IF(N1101="nulová",J1101,0)</f>
        <v>0</v>
      </c>
      <c r="BJ1101" s="19" t="s">
        <v>106</v>
      </c>
      <c r="BK1101" s="216">
        <f>ROUND(I1101*H1101,2)</f>
        <v>0</v>
      </c>
      <c r="BL1101" s="19" t="s">
        <v>568</v>
      </c>
      <c r="BM1101" s="215" t="s">
        <v>875</v>
      </c>
    </row>
    <row r="1102" s="13" customFormat="1">
      <c r="A1102" s="13"/>
      <c r="B1102" s="222"/>
      <c r="C1102" s="223"/>
      <c r="D1102" s="224" t="s">
        <v>171</v>
      </c>
      <c r="E1102" s="225" t="s">
        <v>21</v>
      </c>
      <c r="F1102" s="226" t="s">
        <v>172</v>
      </c>
      <c r="G1102" s="223"/>
      <c r="H1102" s="225" t="s">
        <v>21</v>
      </c>
      <c r="I1102" s="227"/>
      <c r="J1102" s="223"/>
      <c r="K1102" s="223"/>
      <c r="L1102" s="228"/>
      <c r="M1102" s="229"/>
      <c r="N1102" s="230"/>
      <c r="O1102" s="230"/>
      <c r="P1102" s="230"/>
      <c r="Q1102" s="230"/>
      <c r="R1102" s="230"/>
      <c r="S1102" s="230"/>
      <c r="T1102" s="231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2" t="s">
        <v>171</v>
      </c>
      <c r="AU1102" s="232" t="s">
        <v>106</v>
      </c>
      <c r="AV1102" s="13" t="s">
        <v>83</v>
      </c>
      <c r="AW1102" s="13" t="s">
        <v>36</v>
      </c>
      <c r="AX1102" s="13" t="s">
        <v>75</v>
      </c>
      <c r="AY1102" s="232" t="s">
        <v>161</v>
      </c>
    </row>
    <row r="1103" s="13" customFormat="1">
      <c r="A1103" s="13"/>
      <c r="B1103" s="222"/>
      <c r="C1103" s="223"/>
      <c r="D1103" s="224" t="s">
        <v>171</v>
      </c>
      <c r="E1103" s="225" t="s">
        <v>21</v>
      </c>
      <c r="F1103" s="226" t="s">
        <v>868</v>
      </c>
      <c r="G1103" s="223"/>
      <c r="H1103" s="225" t="s">
        <v>21</v>
      </c>
      <c r="I1103" s="227"/>
      <c r="J1103" s="223"/>
      <c r="K1103" s="223"/>
      <c r="L1103" s="228"/>
      <c r="M1103" s="229"/>
      <c r="N1103" s="230"/>
      <c r="O1103" s="230"/>
      <c r="P1103" s="230"/>
      <c r="Q1103" s="230"/>
      <c r="R1103" s="230"/>
      <c r="S1103" s="230"/>
      <c r="T1103" s="231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2" t="s">
        <v>171</v>
      </c>
      <c r="AU1103" s="232" t="s">
        <v>106</v>
      </c>
      <c r="AV1103" s="13" t="s">
        <v>83</v>
      </c>
      <c r="AW1103" s="13" t="s">
        <v>36</v>
      </c>
      <c r="AX1103" s="13" t="s">
        <v>75</v>
      </c>
      <c r="AY1103" s="232" t="s">
        <v>161</v>
      </c>
    </row>
    <row r="1104" s="13" customFormat="1">
      <c r="A1104" s="13"/>
      <c r="B1104" s="222"/>
      <c r="C1104" s="223"/>
      <c r="D1104" s="224" t="s">
        <v>171</v>
      </c>
      <c r="E1104" s="225" t="s">
        <v>21</v>
      </c>
      <c r="F1104" s="226" t="s">
        <v>869</v>
      </c>
      <c r="G1104" s="223"/>
      <c r="H1104" s="225" t="s">
        <v>21</v>
      </c>
      <c r="I1104" s="227"/>
      <c r="J1104" s="223"/>
      <c r="K1104" s="223"/>
      <c r="L1104" s="228"/>
      <c r="M1104" s="229"/>
      <c r="N1104" s="230"/>
      <c r="O1104" s="230"/>
      <c r="P1104" s="230"/>
      <c r="Q1104" s="230"/>
      <c r="R1104" s="230"/>
      <c r="S1104" s="230"/>
      <c r="T1104" s="231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2" t="s">
        <v>171</v>
      </c>
      <c r="AU1104" s="232" t="s">
        <v>106</v>
      </c>
      <c r="AV1104" s="13" t="s">
        <v>83</v>
      </c>
      <c r="AW1104" s="13" t="s">
        <v>36</v>
      </c>
      <c r="AX1104" s="13" t="s">
        <v>75</v>
      </c>
      <c r="AY1104" s="232" t="s">
        <v>161</v>
      </c>
    </row>
    <row r="1105" s="14" customFormat="1">
      <c r="A1105" s="14"/>
      <c r="B1105" s="233"/>
      <c r="C1105" s="234"/>
      <c r="D1105" s="224" t="s">
        <v>171</v>
      </c>
      <c r="E1105" s="235" t="s">
        <v>21</v>
      </c>
      <c r="F1105" s="236" t="s">
        <v>876</v>
      </c>
      <c r="G1105" s="234"/>
      <c r="H1105" s="237">
        <v>0.051999999999999998</v>
      </c>
      <c r="I1105" s="238"/>
      <c r="J1105" s="234"/>
      <c r="K1105" s="234"/>
      <c r="L1105" s="239"/>
      <c r="M1105" s="240"/>
      <c r="N1105" s="241"/>
      <c r="O1105" s="241"/>
      <c r="P1105" s="241"/>
      <c r="Q1105" s="241"/>
      <c r="R1105" s="241"/>
      <c r="S1105" s="241"/>
      <c r="T1105" s="242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43" t="s">
        <v>171</v>
      </c>
      <c r="AU1105" s="243" t="s">
        <v>106</v>
      </c>
      <c r="AV1105" s="14" t="s">
        <v>106</v>
      </c>
      <c r="AW1105" s="14" t="s">
        <v>36</v>
      </c>
      <c r="AX1105" s="14" t="s">
        <v>75</v>
      </c>
      <c r="AY1105" s="243" t="s">
        <v>161</v>
      </c>
    </row>
    <row r="1106" s="15" customFormat="1">
      <c r="A1106" s="15"/>
      <c r="B1106" s="244"/>
      <c r="C1106" s="245"/>
      <c r="D1106" s="224" t="s">
        <v>171</v>
      </c>
      <c r="E1106" s="246" t="s">
        <v>21</v>
      </c>
      <c r="F1106" s="247" t="s">
        <v>175</v>
      </c>
      <c r="G1106" s="245"/>
      <c r="H1106" s="248">
        <v>0.051999999999999998</v>
      </c>
      <c r="I1106" s="249"/>
      <c r="J1106" s="245"/>
      <c r="K1106" s="245"/>
      <c r="L1106" s="250"/>
      <c r="M1106" s="251"/>
      <c r="N1106" s="252"/>
      <c r="O1106" s="252"/>
      <c r="P1106" s="252"/>
      <c r="Q1106" s="252"/>
      <c r="R1106" s="252"/>
      <c r="S1106" s="252"/>
      <c r="T1106" s="253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54" t="s">
        <v>171</v>
      </c>
      <c r="AU1106" s="254" t="s">
        <v>106</v>
      </c>
      <c r="AV1106" s="15" t="s">
        <v>167</v>
      </c>
      <c r="AW1106" s="15" t="s">
        <v>36</v>
      </c>
      <c r="AX1106" s="15" t="s">
        <v>83</v>
      </c>
      <c r="AY1106" s="254" t="s">
        <v>161</v>
      </c>
    </row>
    <row r="1107" s="14" customFormat="1">
      <c r="A1107" s="14"/>
      <c r="B1107" s="233"/>
      <c r="C1107" s="234"/>
      <c r="D1107" s="224" t="s">
        <v>171</v>
      </c>
      <c r="E1107" s="234"/>
      <c r="F1107" s="236" t="s">
        <v>877</v>
      </c>
      <c r="G1107" s="234"/>
      <c r="H1107" s="237">
        <v>0.057000000000000002</v>
      </c>
      <c r="I1107" s="238"/>
      <c r="J1107" s="234"/>
      <c r="K1107" s="234"/>
      <c r="L1107" s="239"/>
      <c r="M1107" s="240"/>
      <c r="N1107" s="241"/>
      <c r="O1107" s="241"/>
      <c r="P1107" s="241"/>
      <c r="Q1107" s="241"/>
      <c r="R1107" s="241"/>
      <c r="S1107" s="241"/>
      <c r="T1107" s="242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43" t="s">
        <v>171</v>
      </c>
      <c r="AU1107" s="243" t="s">
        <v>106</v>
      </c>
      <c r="AV1107" s="14" t="s">
        <v>106</v>
      </c>
      <c r="AW1107" s="14" t="s">
        <v>4</v>
      </c>
      <c r="AX1107" s="14" t="s">
        <v>83</v>
      </c>
      <c r="AY1107" s="243" t="s">
        <v>161</v>
      </c>
    </row>
    <row r="1108" s="2" customFormat="1" ht="16.5" customHeight="1">
      <c r="A1108" s="41"/>
      <c r="B1108" s="42"/>
      <c r="C1108" s="258" t="s">
        <v>878</v>
      </c>
      <c r="D1108" s="258" t="s">
        <v>206</v>
      </c>
      <c r="E1108" s="259" t="s">
        <v>879</v>
      </c>
      <c r="F1108" s="260" t="s">
        <v>880</v>
      </c>
      <c r="G1108" s="261" t="s">
        <v>92</v>
      </c>
      <c r="H1108" s="262">
        <v>7.742</v>
      </c>
      <c r="I1108" s="263"/>
      <c r="J1108" s="264">
        <f>ROUND(I1108*H1108,2)</f>
        <v>0</v>
      </c>
      <c r="K1108" s="260" t="s">
        <v>197</v>
      </c>
      <c r="L1108" s="265"/>
      <c r="M1108" s="266" t="s">
        <v>21</v>
      </c>
      <c r="N1108" s="267" t="s">
        <v>47</v>
      </c>
      <c r="O1108" s="87"/>
      <c r="P1108" s="213">
        <f>O1108*H1108</f>
        <v>0</v>
      </c>
      <c r="Q1108" s="213">
        <v>0.0011999999999999999</v>
      </c>
      <c r="R1108" s="213">
        <f>Q1108*H1108</f>
        <v>0.009290399999999999</v>
      </c>
      <c r="S1108" s="213">
        <v>0</v>
      </c>
      <c r="T1108" s="214">
        <f>S1108*H1108</f>
        <v>0</v>
      </c>
      <c r="U1108" s="41"/>
      <c r="V1108" s="41"/>
      <c r="W1108" s="41"/>
      <c r="X1108" s="41"/>
      <c r="Y1108" s="41"/>
      <c r="Z1108" s="41"/>
      <c r="AA1108" s="41"/>
      <c r="AB1108" s="41"/>
      <c r="AC1108" s="41"/>
      <c r="AD1108" s="41"/>
      <c r="AE1108" s="41"/>
      <c r="AR1108" s="215" t="s">
        <v>568</v>
      </c>
      <c r="AT1108" s="215" t="s">
        <v>206</v>
      </c>
      <c r="AU1108" s="215" t="s">
        <v>106</v>
      </c>
      <c r="AY1108" s="19" t="s">
        <v>161</v>
      </c>
      <c r="BE1108" s="216">
        <f>IF(N1108="základní",J1108,0)</f>
        <v>0</v>
      </c>
      <c r="BF1108" s="216">
        <f>IF(N1108="snížená",J1108,0)</f>
        <v>0</v>
      </c>
      <c r="BG1108" s="216">
        <f>IF(N1108="zákl. přenesená",J1108,0)</f>
        <v>0</v>
      </c>
      <c r="BH1108" s="216">
        <f>IF(N1108="sníž. přenesená",J1108,0)</f>
        <v>0</v>
      </c>
      <c r="BI1108" s="216">
        <f>IF(N1108="nulová",J1108,0)</f>
        <v>0</v>
      </c>
      <c r="BJ1108" s="19" t="s">
        <v>106</v>
      </c>
      <c r="BK1108" s="216">
        <f>ROUND(I1108*H1108,2)</f>
        <v>0</v>
      </c>
      <c r="BL1108" s="19" t="s">
        <v>568</v>
      </c>
      <c r="BM1108" s="215" t="s">
        <v>881</v>
      </c>
    </row>
    <row r="1109" s="13" customFormat="1">
      <c r="A1109" s="13"/>
      <c r="B1109" s="222"/>
      <c r="C1109" s="223"/>
      <c r="D1109" s="224" t="s">
        <v>171</v>
      </c>
      <c r="E1109" s="225" t="s">
        <v>21</v>
      </c>
      <c r="F1109" s="226" t="s">
        <v>172</v>
      </c>
      <c r="G1109" s="223"/>
      <c r="H1109" s="225" t="s">
        <v>21</v>
      </c>
      <c r="I1109" s="227"/>
      <c r="J1109" s="223"/>
      <c r="K1109" s="223"/>
      <c r="L1109" s="228"/>
      <c r="M1109" s="229"/>
      <c r="N1109" s="230"/>
      <c r="O1109" s="230"/>
      <c r="P1109" s="230"/>
      <c r="Q1109" s="230"/>
      <c r="R1109" s="230"/>
      <c r="S1109" s="230"/>
      <c r="T1109" s="231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2" t="s">
        <v>171</v>
      </c>
      <c r="AU1109" s="232" t="s">
        <v>106</v>
      </c>
      <c r="AV1109" s="13" t="s">
        <v>83</v>
      </c>
      <c r="AW1109" s="13" t="s">
        <v>36</v>
      </c>
      <c r="AX1109" s="13" t="s">
        <v>75</v>
      </c>
      <c r="AY1109" s="232" t="s">
        <v>161</v>
      </c>
    </row>
    <row r="1110" s="13" customFormat="1">
      <c r="A1110" s="13"/>
      <c r="B1110" s="222"/>
      <c r="C1110" s="223"/>
      <c r="D1110" s="224" t="s">
        <v>171</v>
      </c>
      <c r="E1110" s="225" t="s">
        <v>21</v>
      </c>
      <c r="F1110" s="226" t="s">
        <v>868</v>
      </c>
      <c r="G1110" s="223"/>
      <c r="H1110" s="225" t="s">
        <v>21</v>
      </c>
      <c r="I1110" s="227"/>
      <c r="J1110" s="223"/>
      <c r="K1110" s="223"/>
      <c r="L1110" s="228"/>
      <c r="M1110" s="229"/>
      <c r="N1110" s="230"/>
      <c r="O1110" s="230"/>
      <c r="P1110" s="230"/>
      <c r="Q1110" s="230"/>
      <c r="R1110" s="230"/>
      <c r="S1110" s="230"/>
      <c r="T1110" s="231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2" t="s">
        <v>171</v>
      </c>
      <c r="AU1110" s="232" t="s">
        <v>106</v>
      </c>
      <c r="AV1110" s="13" t="s">
        <v>83</v>
      </c>
      <c r="AW1110" s="13" t="s">
        <v>36</v>
      </c>
      <c r="AX1110" s="13" t="s">
        <v>75</v>
      </c>
      <c r="AY1110" s="232" t="s">
        <v>161</v>
      </c>
    </row>
    <row r="1111" s="13" customFormat="1">
      <c r="A1111" s="13"/>
      <c r="B1111" s="222"/>
      <c r="C1111" s="223"/>
      <c r="D1111" s="224" t="s">
        <v>171</v>
      </c>
      <c r="E1111" s="225" t="s">
        <v>21</v>
      </c>
      <c r="F1111" s="226" t="s">
        <v>869</v>
      </c>
      <c r="G1111" s="223"/>
      <c r="H1111" s="225" t="s">
        <v>21</v>
      </c>
      <c r="I1111" s="227"/>
      <c r="J1111" s="223"/>
      <c r="K1111" s="223"/>
      <c r="L1111" s="228"/>
      <c r="M1111" s="229"/>
      <c r="N1111" s="230"/>
      <c r="O1111" s="230"/>
      <c r="P1111" s="230"/>
      <c r="Q1111" s="230"/>
      <c r="R1111" s="230"/>
      <c r="S1111" s="230"/>
      <c r="T1111" s="231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2" t="s">
        <v>171</v>
      </c>
      <c r="AU1111" s="232" t="s">
        <v>106</v>
      </c>
      <c r="AV1111" s="13" t="s">
        <v>83</v>
      </c>
      <c r="AW1111" s="13" t="s">
        <v>36</v>
      </c>
      <c r="AX1111" s="13" t="s">
        <v>75</v>
      </c>
      <c r="AY1111" s="232" t="s">
        <v>161</v>
      </c>
    </row>
    <row r="1112" s="14" customFormat="1">
      <c r="A1112" s="14"/>
      <c r="B1112" s="233"/>
      <c r="C1112" s="234"/>
      <c r="D1112" s="224" t="s">
        <v>171</v>
      </c>
      <c r="E1112" s="235" t="s">
        <v>21</v>
      </c>
      <c r="F1112" s="236" t="s">
        <v>882</v>
      </c>
      <c r="G1112" s="234"/>
      <c r="H1112" s="237">
        <v>7.0380000000000003</v>
      </c>
      <c r="I1112" s="238"/>
      <c r="J1112" s="234"/>
      <c r="K1112" s="234"/>
      <c r="L1112" s="239"/>
      <c r="M1112" s="240"/>
      <c r="N1112" s="241"/>
      <c r="O1112" s="241"/>
      <c r="P1112" s="241"/>
      <c r="Q1112" s="241"/>
      <c r="R1112" s="241"/>
      <c r="S1112" s="241"/>
      <c r="T1112" s="242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3" t="s">
        <v>171</v>
      </c>
      <c r="AU1112" s="243" t="s">
        <v>106</v>
      </c>
      <c r="AV1112" s="14" t="s">
        <v>106</v>
      </c>
      <c r="AW1112" s="14" t="s">
        <v>36</v>
      </c>
      <c r="AX1112" s="14" t="s">
        <v>75</v>
      </c>
      <c r="AY1112" s="243" t="s">
        <v>161</v>
      </c>
    </row>
    <row r="1113" s="15" customFormat="1">
      <c r="A1113" s="15"/>
      <c r="B1113" s="244"/>
      <c r="C1113" s="245"/>
      <c r="D1113" s="224" t="s">
        <v>171</v>
      </c>
      <c r="E1113" s="246" t="s">
        <v>21</v>
      </c>
      <c r="F1113" s="247" t="s">
        <v>175</v>
      </c>
      <c r="G1113" s="245"/>
      <c r="H1113" s="248">
        <v>7.0380000000000003</v>
      </c>
      <c r="I1113" s="249"/>
      <c r="J1113" s="245"/>
      <c r="K1113" s="245"/>
      <c r="L1113" s="250"/>
      <c r="M1113" s="251"/>
      <c r="N1113" s="252"/>
      <c r="O1113" s="252"/>
      <c r="P1113" s="252"/>
      <c r="Q1113" s="252"/>
      <c r="R1113" s="252"/>
      <c r="S1113" s="252"/>
      <c r="T1113" s="253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T1113" s="254" t="s">
        <v>171</v>
      </c>
      <c r="AU1113" s="254" t="s">
        <v>106</v>
      </c>
      <c r="AV1113" s="15" t="s">
        <v>167</v>
      </c>
      <c r="AW1113" s="15" t="s">
        <v>36</v>
      </c>
      <c r="AX1113" s="15" t="s">
        <v>83</v>
      </c>
      <c r="AY1113" s="254" t="s">
        <v>161</v>
      </c>
    </row>
    <row r="1114" s="14" customFormat="1">
      <c r="A1114" s="14"/>
      <c r="B1114" s="233"/>
      <c r="C1114" s="234"/>
      <c r="D1114" s="224" t="s">
        <v>171</v>
      </c>
      <c r="E1114" s="234"/>
      <c r="F1114" s="236" t="s">
        <v>883</v>
      </c>
      <c r="G1114" s="234"/>
      <c r="H1114" s="237">
        <v>7.742</v>
      </c>
      <c r="I1114" s="238"/>
      <c r="J1114" s="234"/>
      <c r="K1114" s="234"/>
      <c r="L1114" s="239"/>
      <c r="M1114" s="240"/>
      <c r="N1114" s="241"/>
      <c r="O1114" s="241"/>
      <c r="P1114" s="241"/>
      <c r="Q1114" s="241"/>
      <c r="R1114" s="241"/>
      <c r="S1114" s="241"/>
      <c r="T1114" s="242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3" t="s">
        <v>171</v>
      </c>
      <c r="AU1114" s="243" t="s">
        <v>106</v>
      </c>
      <c r="AV1114" s="14" t="s">
        <v>106</v>
      </c>
      <c r="AW1114" s="14" t="s">
        <v>4</v>
      </c>
      <c r="AX1114" s="14" t="s">
        <v>83</v>
      </c>
      <c r="AY1114" s="243" t="s">
        <v>161</v>
      </c>
    </row>
    <row r="1115" s="2" customFormat="1" ht="16.5" customHeight="1">
      <c r="A1115" s="41"/>
      <c r="B1115" s="42"/>
      <c r="C1115" s="258" t="s">
        <v>884</v>
      </c>
      <c r="D1115" s="258" t="s">
        <v>206</v>
      </c>
      <c r="E1115" s="259" t="s">
        <v>885</v>
      </c>
      <c r="F1115" s="260" t="s">
        <v>886</v>
      </c>
      <c r="G1115" s="261" t="s">
        <v>887</v>
      </c>
      <c r="H1115" s="262">
        <v>1</v>
      </c>
      <c r="I1115" s="263"/>
      <c r="J1115" s="264">
        <f>ROUND(I1115*H1115,2)</f>
        <v>0</v>
      </c>
      <c r="K1115" s="260" t="s">
        <v>197</v>
      </c>
      <c r="L1115" s="265"/>
      <c r="M1115" s="266" t="s">
        <v>21</v>
      </c>
      <c r="N1115" s="267" t="s">
        <v>47</v>
      </c>
      <c r="O1115" s="87"/>
      <c r="P1115" s="213">
        <f>O1115*H1115</f>
        <v>0</v>
      </c>
      <c r="Q1115" s="213">
        <v>0.01</v>
      </c>
      <c r="R1115" s="213">
        <f>Q1115*H1115</f>
        <v>0.01</v>
      </c>
      <c r="S1115" s="213">
        <v>0</v>
      </c>
      <c r="T1115" s="214">
        <f>S1115*H1115</f>
        <v>0</v>
      </c>
      <c r="U1115" s="41"/>
      <c r="V1115" s="41"/>
      <c r="W1115" s="41"/>
      <c r="X1115" s="41"/>
      <c r="Y1115" s="41"/>
      <c r="Z1115" s="41"/>
      <c r="AA1115" s="41"/>
      <c r="AB1115" s="41"/>
      <c r="AC1115" s="41"/>
      <c r="AD1115" s="41"/>
      <c r="AE1115" s="41"/>
      <c r="AR1115" s="215" t="s">
        <v>568</v>
      </c>
      <c r="AT1115" s="215" t="s">
        <v>206</v>
      </c>
      <c r="AU1115" s="215" t="s">
        <v>106</v>
      </c>
      <c r="AY1115" s="19" t="s">
        <v>161</v>
      </c>
      <c r="BE1115" s="216">
        <f>IF(N1115="základní",J1115,0)</f>
        <v>0</v>
      </c>
      <c r="BF1115" s="216">
        <f>IF(N1115="snížená",J1115,0)</f>
        <v>0</v>
      </c>
      <c r="BG1115" s="216">
        <f>IF(N1115="zákl. přenesená",J1115,0)</f>
        <v>0</v>
      </c>
      <c r="BH1115" s="216">
        <f>IF(N1115="sníž. přenesená",J1115,0)</f>
        <v>0</v>
      </c>
      <c r="BI1115" s="216">
        <f>IF(N1115="nulová",J1115,0)</f>
        <v>0</v>
      </c>
      <c r="BJ1115" s="19" t="s">
        <v>106</v>
      </c>
      <c r="BK1115" s="216">
        <f>ROUND(I1115*H1115,2)</f>
        <v>0</v>
      </c>
      <c r="BL1115" s="19" t="s">
        <v>568</v>
      </c>
      <c r="BM1115" s="215" t="s">
        <v>888</v>
      </c>
    </row>
    <row r="1116" s="2" customFormat="1" ht="37.8" customHeight="1">
      <c r="A1116" s="41"/>
      <c r="B1116" s="42"/>
      <c r="C1116" s="204" t="s">
        <v>889</v>
      </c>
      <c r="D1116" s="204" t="s">
        <v>163</v>
      </c>
      <c r="E1116" s="205" t="s">
        <v>890</v>
      </c>
      <c r="F1116" s="206" t="s">
        <v>891</v>
      </c>
      <c r="G1116" s="207" t="s">
        <v>209</v>
      </c>
      <c r="H1116" s="208">
        <v>60</v>
      </c>
      <c r="I1116" s="209"/>
      <c r="J1116" s="210">
        <f>ROUND(I1116*H1116,2)</f>
        <v>0</v>
      </c>
      <c r="K1116" s="206" t="s">
        <v>166</v>
      </c>
      <c r="L1116" s="47"/>
      <c r="M1116" s="211" t="s">
        <v>21</v>
      </c>
      <c r="N1116" s="212" t="s">
        <v>47</v>
      </c>
      <c r="O1116" s="87"/>
      <c r="P1116" s="213">
        <f>O1116*H1116</f>
        <v>0</v>
      </c>
      <c r="Q1116" s="213">
        <v>0</v>
      </c>
      <c r="R1116" s="213">
        <f>Q1116*H1116</f>
        <v>0</v>
      </c>
      <c r="S1116" s="213">
        <v>0.001</v>
      </c>
      <c r="T1116" s="214">
        <f>S1116*H1116</f>
        <v>0.059999999999999998</v>
      </c>
      <c r="U1116" s="41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R1116" s="215" t="s">
        <v>278</v>
      </c>
      <c r="AT1116" s="215" t="s">
        <v>163</v>
      </c>
      <c r="AU1116" s="215" t="s">
        <v>106</v>
      </c>
      <c r="AY1116" s="19" t="s">
        <v>161</v>
      </c>
      <c r="BE1116" s="216">
        <f>IF(N1116="základní",J1116,0)</f>
        <v>0</v>
      </c>
      <c r="BF1116" s="216">
        <f>IF(N1116="snížená",J1116,0)</f>
        <v>0</v>
      </c>
      <c r="BG1116" s="216">
        <f>IF(N1116="zákl. přenesená",J1116,0)</f>
        <v>0</v>
      </c>
      <c r="BH1116" s="216">
        <f>IF(N1116="sníž. přenesená",J1116,0)</f>
        <v>0</v>
      </c>
      <c r="BI1116" s="216">
        <f>IF(N1116="nulová",J1116,0)</f>
        <v>0</v>
      </c>
      <c r="BJ1116" s="19" t="s">
        <v>106</v>
      </c>
      <c r="BK1116" s="216">
        <f>ROUND(I1116*H1116,2)</f>
        <v>0</v>
      </c>
      <c r="BL1116" s="19" t="s">
        <v>278</v>
      </c>
      <c r="BM1116" s="215" t="s">
        <v>892</v>
      </c>
    </row>
    <row r="1117" s="2" customFormat="1">
      <c r="A1117" s="41"/>
      <c r="B1117" s="42"/>
      <c r="C1117" s="43"/>
      <c r="D1117" s="217" t="s">
        <v>169</v>
      </c>
      <c r="E1117" s="43"/>
      <c r="F1117" s="218" t="s">
        <v>893</v>
      </c>
      <c r="G1117" s="43"/>
      <c r="H1117" s="43"/>
      <c r="I1117" s="219"/>
      <c r="J1117" s="43"/>
      <c r="K1117" s="43"/>
      <c r="L1117" s="47"/>
      <c r="M1117" s="220"/>
      <c r="N1117" s="221"/>
      <c r="O1117" s="87"/>
      <c r="P1117" s="87"/>
      <c r="Q1117" s="87"/>
      <c r="R1117" s="87"/>
      <c r="S1117" s="87"/>
      <c r="T1117" s="88"/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T1117" s="19" t="s">
        <v>169</v>
      </c>
      <c r="AU1117" s="19" t="s">
        <v>106</v>
      </c>
    </row>
    <row r="1118" s="13" customFormat="1">
      <c r="A1118" s="13"/>
      <c r="B1118" s="222"/>
      <c r="C1118" s="223"/>
      <c r="D1118" s="224" t="s">
        <v>171</v>
      </c>
      <c r="E1118" s="225" t="s">
        <v>21</v>
      </c>
      <c r="F1118" s="226" t="s">
        <v>172</v>
      </c>
      <c r="G1118" s="223"/>
      <c r="H1118" s="225" t="s">
        <v>21</v>
      </c>
      <c r="I1118" s="227"/>
      <c r="J1118" s="223"/>
      <c r="K1118" s="223"/>
      <c r="L1118" s="228"/>
      <c r="M1118" s="229"/>
      <c r="N1118" s="230"/>
      <c r="O1118" s="230"/>
      <c r="P1118" s="230"/>
      <c r="Q1118" s="230"/>
      <c r="R1118" s="230"/>
      <c r="S1118" s="230"/>
      <c r="T1118" s="231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2" t="s">
        <v>171</v>
      </c>
      <c r="AU1118" s="232" t="s">
        <v>106</v>
      </c>
      <c r="AV1118" s="13" t="s">
        <v>83</v>
      </c>
      <c r="AW1118" s="13" t="s">
        <v>36</v>
      </c>
      <c r="AX1118" s="13" t="s">
        <v>75</v>
      </c>
      <c r="AY1118" s="232" t="s">
        <v>161</v>
      </c>
    </row>
    <row r="1119" s="13" customFormat="1">
      <c r="A1119" s="13"/>
      <c r="B1119" s="222"/>
      <c r="C1119" s="223"/>
      <c r="D1119" s="224" t="s">
        <v>171</v>
      </c>
      <c r="E1119" s="225" t="s">
        <v>21</v>
      </c>
      <c r="F1119" s="226" t="s">
        <v>894</v>
      </c>
      <c r="G1119" s="223"/>
      <c r="H1119" s="225" t="s">
        <v>21</v>
      </c>
      <c r="I1119" s="227"/>
      <c r="J1119" s="223"/>
      <c r="K1119" s="223"/>
      <c r="L1119" s="228"/>
      <c r="M1119" s="229"/>
      <c r="N1119" s="230"/>
      <c r="O1119" s="230"/>
      <c r="P1119" s="230"/>
      <c r="Q1119" s="230"/>
      <c r="R1119" s="230"/>
      <c r="S1119" s="230"/>
      <c r="T1119" s="231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2" t="s">
        <v>171</v>
      </c>
      <c r="AU1119" s="232" t="s">
        <v>106</v>
      </c>
      <c r="AV1119" s="13" t="s">
        <v>83</v>
      </c>
      <c r="AW1119" s="13" t="s">
        <v>36</v>
      </c>
      <c r="AX1119" s="13" t="s">
        <v>75</v>
      </c>
      <c r="AY1119" s="232" t="s">
        <v>161</v>
      </c>
    </row>
    <row r="1120" s="14" customFormat="1">
      <c r="A1120" s="14"/>
      <c r="B1120" s="233"/>
      <c r="C1120" s="234"/>
      <c r="D1120" s="224" t="s">
        <v>171</v>
      </c>
      <c r="E1120" s="235" t="s">
        <v>21</v>
      </c>
      <c r="F1120" s="236" t="s">
        <v>565</v>
      </c>
      <c r="G1120" s="234"/>
      <c r="H1120" s="237">
        <v>60</v>
      </c>
      <c r="I1120" s="238"/>
      <c r="J1120" s="234"/>
      <c r="K1120" s="234"/>
      <c r="L1120" s="239"/>
      <c r="M1120" s="240"/>
      <c r="N1120" s="241"/>
      <c r="O1120" s="241"/>
      <c r="P1120" s="241"/>
      <c r="Q1120" s="241"/>
      <c r="R1120" s="241"/>
      <c r="S1120" s="241"/>
      <c r="T1120" s="242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43" t="s">
        <v>171</v>
      </c>
      <c r="AU1120" s="243" t="s">
        <v>106</v>
      </c>
      <c r="AV1120" s="14" t="s">
        <v>106</v>
      </c>
      <c r="AW1120" s="14" t="s">
        <v>36</v>
      </c>
      <c r="AX1120" s="14" t="s">
        <v>75</v>
      </c>
      <c r="AY1120" s="243" t="s">
        <v>161</v>
      </c>
    </row>
    <row r="1121" s="15" customFormat="1">
      <c r="A1121" s="15"/>
      <c r="B1121" s="244"/>
      <c r="C1121" s="245"/>
      <c r="D1121" s="224" t="s">
        <v>171</v>
      </c>
      <c r="E1121" s="246" t="s">
        <v>21</v>
      </c>
      <c r="F1121" s="247" t="s">
        <v>175</v>
      </c>
      <c r="G1121" s="245"/>
      <c r="H1121" s="248">
        <v>60</v>
      </c>
      <c r="I1121" s="249"/>
      <c r="J1121" s="245"/>
      <c r="K1121" s="245"/>
      <c r="L1121" s="250"/>
      <c r="M1121" s="251"/>
      <c r="N1121" s="252"/>
      <c r="O1121" s="252"/>
      <c r="P1121" s="252"/>
      <c r="Q1121" s="252"/>
      <c r="R1121" s="252"/>
      <c r="S1121" s="252"/>
      <c r="T1121" s="253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T1121" s="254" t="s">
        <v>171</v>
      </c>
      <c r="AU1121" s="254" t="s">
        <v>106</v>
      </c>
      <c r="AV1121" s="15" t="s">
        <v>167</v>
      </c>
      <c r="AW1121" s="15" t="s">
        <v>36</v>
      </c>
      <c r="AX1121" s="15" t="s">
        <v>83</v>
      </c>
      <c r="AY1121" s="254" t="s">
        <v>161</v>
      </c>
    </row>
    <row r="1122" s="2" customFormat="1" ht="24.15" customHeight="1">
      <c r="A1122" s="41"/>
      <c r="B1122" s="42"/>
      <c r="C1122" s="204" t="s">
        <v>895</v>
      </c>
      <c r="D1122" s="204" t="s">
        <v>163</v>
      </c>
      <c r="E1122" s="205" t="s">
        <v>896</v>
      </c>
      <c r="F1122" s="206" t="s">
        <v>897</v>
      </c>
      <c r="G1122" s="207" t="s">
        <v>209</v>
      </c>
      <c r="H1122" s="208">
        <v>52.701999999999998</v>
      </c>
      <c r="I1122" s="209"/>
      <c r="J1122" s="210">
        <f>ROUND(I1122*H1122,2)</f>
        <v>0</v>
      </c>
      <c r="K1122" s="206" t="s">
        <v>197</v>
      </c>
      <c r="L1122" s="47"/>
      <c r="M1122" s="211" t="s">
        <v>21</v>
      </c>
      <c r="N1122" s="212" t="s">
        <v>47</v>
      </c>
      <c r="O1122" s="87"/>
      <c r="P1122" s="213">
        <f>O1122*H1122</f>
        <v>0</v>
      </c>
      <c r="Q1122" s="213">
        <v>0.00013999999999999999</v>
      </c>
      <c r="R1122" s="213">
        <f>Q1122*H1122</f>
        <v>0.0073782799999999992</v>
      </c>
      <c r="S1122" s="213">
        <v>0</v>
      </c>
      <c r="T1122" s="214">
        <f>S1122*H1122</f>
        <v>0</v>
      </c>
      <c r="U1122" s="41"/>
      <c r="V1122" s="41"/>
      <c r="W1122" s="41"/>
      <c r="X1122" s="41"/>
      <c r="Y1122" s="41"/>
      <c r="Z1122" s="41"/>
      <c r="AA1122" s="41"/>
      <c r="AB1122" s="41"/>
      <c r="AC1122" s="41"/>
      <c r="AD1122" s="41"/>
      <c r="AE1122" s="41"/>
      <c r="AR1122" s="215" t="s">
        <v>167</v>
      </c>
      <c r="AT1122" s="215" t="s">
        <v>163</v>
      </c>
      <c r="AU1122" s="215" t="s">
        <v>106</v>
      </c>
      <c r="AY1122" s="19" t="s">
        <v>161</v>
      </c>
      <c r="BE1122" s="216">
        <f>IF(N1122="základní",J1122,0)</f>
        <v>0</v>
      </c>
      <c r="BF1122" s="216">
        <f>IF(N1122="snížená",J1122,0)</f>
        <v>0</v>
      </c>
      <c r="BG1122" s="216">
        <f>IF(N1122="zákl. přenesená",J1122,0)</f>
        <v>0</v>
      </c>
      <c r="BH1122" s="216">
        <f>IF(N1122="sníž. přenesená",J1122,0)</f>
        <v>0</v>
      </c>
      <c r="BI1122" s="216">
        <f>IF(N1122="nulová",J1122,0)</f>
        <v>0</v>
      </c>
      <c r="BJ1122" s="19" t="s">
        <v>106</v>
      </c>
      <c r="BK1122" s="216">
        <f>ROUND(I1122*H1122,2)</f>
        <v>0</v>
      </c>
      <c r="BL1122" s="19" t="s">
        <v>167</v>
      </c>
      <c r="BM1122" s="215" t="s">
        <v>898</v>
      </c>
    </row>
    <row r="1123" s="2" customFormat="1">
      <c r="A1123" s="41"/>
      <c r="B1123" s="42"/>
      <c r="C1123" s="43"/>
      <c r="D1123" s="224" t="s">
        <v>212</v>
      </c>
      <c r="E1123" s="43"/>
      <c r="F1123" s="268" t="s">
        <v>899</v>
      </c>
      <c r="G1123" s="43"/>
      <c r="H1123" s="43"/>
      <c r="I1123" s="219"/>
      <c r="J1123" s="43"/>
      <c r="K1123" s="43"/>
      <c r="L1123" s="47"/>
      <c r="M1123" s="220"/>
      <c r="N1123" s="221"/>
      <c r="O1123" s="87"/>
      <c r="P1123" s="87"/>
      <c r="Q1123" s="87"/>
      <c r="R1123" s="87"/>
      <c r="S1123" s="87"/>
      <c r="T1123" s="88"/>
      <c r="U1123" s="41"/>
      <c r="V1123" s="41"/>
      <c r="W1123" s="41"/>
      <c r="X1123" s="41"/>
      <c r="Y1123" s="41"/>
      <c r="Z1123" s="41"/>
      <c r="AA1123" s="41"/>
      <c r="AB1123" s="41"/>
      <c r="AC1123" s="41"/>
      <c r="AD1123" s="41"/>
      <c r="AE1123" s="41"/>
      <c r="AT1123" s="19" t="s">
        <v>212</v>
      </c>
      <c r="AU1123" s="19" t="s">
        <v>106</v>
      </c>
    </row>
    <row r="1124" s="13" customFormat="1">
      <c r="A1124" s="13"/>
      <c r="B1124" s="222"/>
      <c r="C1124" s="223"/>
      <c r="D1124" s="224" t="s">
        <v>171</v>
      </c>
      <c r="E1124" s="225" t="s">
        <v>21</v>
      </c>
      <c r="F1124" s="226" t="s">
        <v>172</v>
      </c>
      <c r="G1124" s="223"/>
      <c r="H1124" s="225" t="s">
        <v>21</v>
      </c>
      <c r="I1124" s="227"/>
      <c r="J1124" s="223"/>
      <c r="K1124" s="223"/>
      <c r="L1124" s="228"/>
      <c r="M1124" s="229"/>
      <c r="N1124" s="230"/>
      <c r="O1124" s="230"/>
      <c r="P1124" s="230"/>
      <c r="Q1124" s="230"/>
      <c r="R1124" s="230"/>
      <c r="S1124" s="230"/>
      <c r="T1124" s="231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2" t="s">
        <v>171</v>
      </c>
      <c r="AU1124" s="232" t="s">
        <v>106</v>
      </c>
      <c r="AV1124" s="13" t="s">
        <v>83</v>
      </c>
      <c r="AW1124" s="13" t="s">
        <v>36</v>
      </c>
      <c r="AX1124" s="13" t="s">
        <v>75</v>
      </c>
      <c r="AY1124" s="232" t="s">
        <v>161</v>
      </c>
    </row>
    <row r="1125" s="13" customFormat="1">
      <c r="A1125" s="13"/>
      <c r="B1125" s="222"/>
      <c r="C1125" s="223"/>
      <c r="D1125" s="224" t="s">
        <v>171</v>
      </c>
      <c r="E1125" s="225" t="s">
        <v>21</v>
      </c>
      <c r="F1125" s="226" t="s">
        <v>868</v>
      </c>
      <c r="G1125" s="223"/>
      <c r="H1125" s="225" t="s">
        <v>21</v>
      </c>
      <c r="I1125" s="227"/>
      <c r="J1125" s="223"/>
      <c r="K1125" s="223"/>
      <c r="L1125" s="228"/>
      <c r="M1125" s="229"/>
      <c r="N1125" s="230"/>
      <c r="O1125" s="230"/>
      <c r="P1125" s="230"/>
      <c r="Q1125" s="230"/>
      <c r="R1125" s="230"/>
      <c r="S1125" s="230"/>
      <c r="T1125" s="231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2" t="s">
        <v>171</v>
      </c>
      <c r="AU1125" s="232" t="s">
        <v>106</v>
      </c>
      <c r="AV1125" s="13" t="s">
        <v>83</v>
      </c>
      <c r="AW1125" s="13" t="s">
        <v>36</v>
      </c>
      <c r="AX1125" s="13" t="s">
        <v>75</v>
      </c>
      <c r="AY1125" s="232" t="s">
        <v>161</v>
      </c>
    </row>
    <row r="1126" s="13" customFormat="1">
      <c r="A1126" s="13"/>
      <c r="B1126" s="222"/>
      <c r="C1126" s="223"/>
      <c r="D1126" s="224" t="s">
        <v>171</v>
      </c>
      <c r="E1126" s="225" t="s">
        <v>21</v>
      </c>
      <c r="F1126" s="226" t="s">
        <v>869</v>
      </c>
      <c r="G1126" s="223"/>
      <c r="H1126" s="225" t="s">
        <v>21</v>
      </c>
      <c r="I1126" s="227"/>
      <c r="J1126" s="223"/>
      <c r="K1126" s="223"/>
      <c r="L1126" s="228"/>
      <c r="M1126" s="229"/>
      <c r="N1126" s="230"/>
      <c r="O1126" s="230"/>
      <c r="P1126" s="230"/>
      <c r="Q1126" s="230"/>
      <c r="R1126" s="230"/>
      <c r="S1126" s="230"/>
      <c r="T1126" s="231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2" t="s">
        <v>171</v>
      </c>
      <c r="AU1126" s="232" t="s">
        <v>106</v>
      </c>
      <c r="AV1126" s="13" t="s">
        <v>83</v>
      </c>
      <c r="AW1126" s="13" t="s">
        <v>36</v>
      </c>
      <c r="AX1126" s="13" t="s">
        <v>75</v>
      </c>
      <c r="AY1126" s="232" t="s">
        <v>161</v>
      </c>
    </row>
    <row r="1127" s="14" customFormat="1">
      <c r="A1127" s="14"/>
      <c r="B1127" s="233"/>
      <c r="C1127" s="234"/>
      <c r="D1127" s="224" t="s">
        <v>171</v>
      </c>
      <c r="E1127" s="235" t="s">
        <v>21</v>
      </c>
      <c r="F1127" s="236" t="s">
        <v>870</v>
      </c>
      <c r="G1127" s="234"/>
      <c r="H1127" s="237">
        <v>52.387999999999998</v>
      </c>
      <c r="I1127" s="238"/>
      <c r="J1127" s="234"/>
      <c r="K1127" s="234"/>
      <c r="L1127" s="239"/>
      <c r="M1127" s="240"/>
      <c r="N1127" s="241"/>
      <c r="O1127" s="241"/>
      <c r="P1127" s="241"/>
      <c r="Q1127" s="241"/>
      <c r="R1127" s="241"/>
      <c r="S1127" s="241"/>
      <c r="T1127" s="242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43" t="s">
        <v>171</v>
      </c>
      <c r="AU1127" s="243" t="s">
        <v>106</v>
      </c>
      <c r="AV1127" s="14" t="s">
        <v>106</v>
      </c>
      <c r="AW1127" s="14" t="s">
        <v>36</v>
      </c>
      <c r="AX1127" s="14" t="s">
        <v>75</v>
      </c>
      <c r="AY1127" s="243" t="s">
        <v>161</v>
      </c>
    </row>
    <row r="1128" s="14" customFormat="1">
      <c r="A1128" s="14"/>
      <c r="B1128" s="233"/>
      <c r="C1128" s="234"/>
      <c r="D1128" s="224" t="s">
        <v>171</v>
      </c>
      <c r="E1128" s="235" t="s">
        <v>21</v>
      </c>
      <c r="F1128" s="236" t="s">
        <v>871</v>
      </c>
      <c r="G1128" s="234"/>
      <c r="H1128" s="237">
        <v>0.314</v>
      </c>
      <c r="I1128" s="238"/>
      <c r="J1128" s="234"/>
      <c r="K1128" s="234"/>
      <c r="L1128" s="239"/>
      <c r="M1128" s="240"/>
      <c r="N1128" s="241"/>
      <c r="O1128" s="241"/>
      <c r="P1128" s="241"/>
      <c r="Q1128" s="241"/>
      <c r="R1128" s="241"/>
      <c r="S1128" s="241"/>
      <c r="T1128" s="242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3" t="s">
        <v>171</v>
      </c>
      <c r="AU1128" s="243" t="s">
        <v>106</v>
      </c>
      <c r="AV1128" s="14" t="s">
        <v>106</v>
      </c>
      <c r="AW1128" s="14" t="s">
        <v>36</v>
      </c>
      <c r="AX1128" s="14" t="s">
        <v>75</v>
      </c>
      <c r="AY1128" s="243" t="s">
        <v>161</v>
      </c>
    </row>
    <row r="1129" s="15" customFormat="1">
      <c r="A1129" s="15"/>
      <c r="B1129" s="244"/>
      <c r="C1129" s="245"/>
      <c r="D1129" s="224" t="s">
        <v>171</v>
      </c>
      <c r="E1129" s="246" t="s">
        <v>21</v>
      </c>
      <c r="F1129" s="247" t="s">
        <v>175</v>
      </c>
      <c r="G1129" s="245"/>
      <c r="H1129" s="248">
        <v>52.701999999999998</v>
      </c>
      <c r="I1129" s="249"/>
      <c r="J1129" s="245"/>
      <c r="K1129" s="245"/>
      <c r="L1129" s="250"/>
      <c r="M1129" s="251"/>
      <c r="N1129" s="252"/>
      <c r="O1129" s="252"/>
      <c r="P1129" s="252"/>
      <c r="Q1129" s="252"/>
      <c r="R1129" s="252"/>
      <c r="S1129" s="252"/>
      <c r="T1129" s="253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54" t="s">
        <v>171</v>
      </c>
      <c r="AU1129" s="254" t="s">
        <v>106</v>
      </c>
      <c r="AV1129" s="15" t="s">
        <v>167</v>
      </c>
      <c r="AW1129" s="15" t="s">
        <v>36</v>
      </c>
      <c r="AX1129" s="15" t="s">
        <v>83</v>
      </c>
      <c r="AY1129" s="254" t="s">
        <v>161</v>
      </c>
    </row>
    <row r="1130" s="2" customFormat="1" ht="49.05" customHeight="1">
      <c r="A1130" s="41"/>
      <c r="B1130" s="42"/>
      <c r="C1130" s="204" t="s">
        <v>900</v>
      </c>
      <c r="D1130" s="204" t="s">
        <v>163</v>
      </c>
      <c r="E1130" s="205" t="s">
        <v>901</v>
      </c>
      <c r="F1130" s="206" t="s">
        <v>902</v>
      </c>
      <c r="G1130" s="207" t="s">
        <v>364</v>
      </c>
      <c r="H1130" s="208">
        <v>0.48499999999999999</v>
      </c>
      <c r="I1130" s="209"/>
      <c r="J1130" s="210">
        <f>ROUND(I1130*H1130,2)</f>
        <v>0</v>
      </c>
      <c r="K1130" s="206" t="s">
        <v>166</v>
      </c>
      <c r="L1130" s="47"/>
      <c r="M1130" s="211" t="s">
        <v>21</v>
      </c>
      <c r="N1130" s="212" t="s">
        <v>47</v>
      </c>
      <c r="O1130" s="87"/>
      <c r="P1130" s="213">
        <f>O1130*H1130</f>
        <v>0</v>
      </c>
      <c r="Q1130" s="213">
        <v>0</v>
      </c>
      <c r="R1130" s="213">
        <f>Q1130*H1130</f>
        <v>0</v>
      </c>
      <c r="S1130" s="213">
        <v>0</v>
      </c>
      <c r="T1130" s="214">
        <f>S1130*H1130</f>
        <v>0</v>
      </c>
      <c r="U1130" s="41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R1130" s="215" t="s">
        <v>278</v>
      </c>
      <c r="AT1130" s="215" t="s">
        <v>163</v>
      </c>
      <c r="AU1130" s="215" t="s">
        <v>106</v>
      </c>
      <c r="AY1130" s="19" t="s">
        <v>161</v>
      </c>
      <c r="BE1130" s="216">
        <f>IF(N1130="základní",J1130,0)</f>
        <v>0</v>
      </c>
      <c r="BF1130" s="216">
        <f>IF(N1130="snížená",J1130,0)</f>
        <v>0</v>
      </c>
      <c r="BG1130" s="216">
        <f>IF(N1130="zákl. přenesená",J1130,0)</f>
        <v>0</v>
      </c>
      <c r="BH1130" s="216">
        <f>IF(N1130="sníž. přenesená",J1130,0)</f>
        <v>0</v>
      </c>
      <c r="BI1130" s="216">
        <f>IF(N1130="nulová",J1130,0)</f>
        <v>0</v>
      </c>
      <c r="BJ1130" s="19" t="s">
        <v>106</v>
      </c>
      <c r="BK1130" s="216">
        <f>ROUND(I1130*H1130,2)</f>
        <v>0</v>
      </c>
      <c r="BL1130" s="19" t="s">
        <v>278</v>
      </c>
      <c r="BM1130" s="215" t="s">
        <v>903</v>
      </c>
    </row>
    <row r="1131" s="2" customFormat="1">
      <c r="A1131" s="41"/>
      <c r="B1131" s="42"/>
      <c r="C1131" s="43"/>
      <c r="D1131" s="217" t="s">
        <v>169</v>
      </c>
      <c r="E1131" s="43"/>
      <c r="F1131" s="218" t="s">
        <v>904</v>
      </c>
      <c r="G1131" s="43"/>
      <c r="H1131" s="43"/>
      <c r="I1131" s="219"/>
      <c r="J1131" s="43"/>
      <c r="K1131" s="43"/>
      <c r="L1131" s="47"/>
      <c r="M1131" s="220"/>
      <c r="N1131" s="221"/>
      <c r="O1131" s="87"/>
      <c r="P1131" s="87"/>
      <c r="Q1131" s="87"/>
      <c r="R1131" s="87"/>
      <c r="S1131" s="87"/>
      <c r="T1131" s="88"/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T1131" s="19" t="s">
        <v>169</v>
      </c>
      <c r="AU1131" s="19" t="s">
        <v>106</v>
      </c>
    </row>
    <row r="1132" s="12" customFormat="1" ht="25.92" customHeight="1">
      <c r="A1132" s="12"/>
      <c r="B1132" s="188"/>
      <c r="C1132" s="189"/>
      <c r="D1132" s="190" t="s">
        <v>74</v>
      </c>
      <c r="E1132" s="191" t="s">
        <v>905</v>
      </c>
      <c r="F1132" s="191" t="s">
        <v>906</v>
      </c>
      <c r="G1132" s="189"/>
      <c r="H1132" s="189"/>
      <c r="I1132" s="192"/>
      <c r="J1132" s="193">
        <f>BK1132</f>
        <v>0</v>
      </c>
      <c r="K1132" s="189"/>
      <c r="L1132" s="194"/>
      <c r="M1132" s="195"/>
      <c r="N1132" s="196"/>
      <c r="O1132" s="196"/>
      <c r="P1132" s="197">
        <f>P1133+P1152+P1177+P1186+P1191</f>
        <v>0</v>
      </c>
      <c r="Q1132" s="196"/>
      <c r="R1132" s="197">
        <f>R1133+R1152+R1177+R1186+R1191</f>
        <v>0</v>
      </c>
      <c r="S1132" s="196"/>
      <c r="T1132" s="198">
        <f>T1133+T1152+T1177+T1186+T1191</f>
        <v>0</v>
      </c>
      <c r="U1132" s="12"/>
      <c r="V1132" s="12"/>
      <c r="W1132" s="12"/>
      <c r="X1132" s="12"/>
      <c r="Y1132" s="12"/>
      <c r="Z1132" s="12"/>
      <c r="AA1132" s="12"/>
      <c r="AB1132" s="12"/>
      <c r="AC1132" s="12"/>
      <c r="AD1132" s="12"/>
      <c r="AE1132" s="12"/>
      <c r="AR1132" s="199" t="s">
        <v>215</v>
      </c>
      <c r="AT1132" s="200" t="s">
        <v>74</v>
      </c>
      <c r="AU1132" s="200" t="s">
        <v>75</v>
      </c>
      <c r="AY1132" s="199" t="s">
        <v>161</v>
      </c>
      <c r="BK1132" s="201">
        <f>BK1133+BK1152+BK1177+BK1186+BK1191</f>
        <v>0</v>
      </c>
    </row>
    <row r="1133" s="12" customFormat="1" ht="22.8" customHeight="1">
      <c r="A1133" s="12"/>
      <c r="B1133" s="188"/>
      <c r="C1133" s="189"/>
      <c r="D1133" s="190" t="s">
        <v>74</v>
      </c>
      <c r="E1133" s="202" t="s">
        <v>907</v>
      </c>
      <c r="F1133" s="202" t="s">
        <v>908</v>
      </c>
      <c r="G1133" s="189"/>
      <c r="H1133" s="189"/>
      <c r="I1133" s="192"/>
      <c r="J1133" s="203">
        <f>BK1133</f>
        <v>0</v>
      </c>
      <c r="K1133" s="189"/>
      <c r="L1133" s="194"/>
      <c r="M1133" s="195"/>
      <c r="N1133" s="196"/>
      <c r="O1133" s="196"/>
      <c r="P1133" s="197">
        <f>SUM(P1134:P1151)</f>
        <v>0</v>
      </c>
      <c r="Q1133" s="196"/>
      <c r="R1133" s="197">
        <f>SUM(R1134:R1151)</f>
        <v>0</v>
      </c>
      <c r="S1133" s="196"/>
      <c r="T1133" s="198">
        <f>SUM(T1134:T1151)</f>
        <v>0</v>
      </c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R1133" s="199" t="s">
        <v>215</v>
      </c>
      <c r="AT1133" s="200" t="s">
        <v>74</v>
      </c>
      <c r="AU1133" s="200" t="s">
        <v>83</v>
      </c>
      <c r="AY1133" s="199" t="s">
        <v>161</v>
      </c>
      <c r="BK1133" s="201">
        <f>SUM(BK1134:BK1151)</f>
        <v>0</v>
      </c>
    </row>
    <row r="1134" s="2" customFormat="1" ht="16.5" customHeight="1">
      <c r="A1134" s="41"/>
      <c r="B1134" s="42"/>
      <c r="C1134" s="204" t="s">
        <v>909</v>
      </c>
      <c r="D1134" s="204" t="s">
        <v>163</v>
      </c>
      <c r="E1134" s="205" t="s">
        <v>910</v>
      </c>
      <c r="F1134" s="206" t="s">
        <v>911</v>
      </c>
      <c r="G1134" s="207" t="s">
        <v>912</v>
      </c>
      <c r="H1134" s="208">
        <v>1</v>
      </c>
      <c r="I1134" s="209"/>
      <c r="J1134" s="210">
        <f>ROUND(I1134*H1134,2)</f>
        <v>0</v>
      </c>
      <c r="K1134" s="206" t="s">
        <v>166</v>
      </c>
      <c r="L1134" s="47"/>
      <c r="M1134" s="211" t="s">
        <v>21</v>
      </c>
      <c r="N1134" s="212" t="s">
        <v>47</v>
      </c>
      <c r="O1134" s="87"/>
      <c r="P1134" s="213">
        <f>O1134*H1134</f>
        <v>0</v>
      </c>
      <c r="Q1134" s="213">
        <v>0</v>
      </c>
      <c r="R1134" s="213">
        <f>Q1134*H1134</f>
        <v>0</v>
      </c>
      <c r="S1134" s="213">
        <v>0</v>
      </c>
      <c r="T1134" s="214">
        <f>S1134*H1134</f>
        <v>0</v>
      </c>
      <c r="U1134" s="41"/>
      <c r="V1134" s="41"/>
      <c r="W1134" s="41"/>
      <c r="X1134" s="41"/>
      <c r="Y1134" s="41"/>
      <c r="Z1134" s="41"/>
      <c r="AA1134" s="41"/>
      <c r="AB1134" s="41"/>
      <c r="AC1134" s="41"/>
      <c r="AD1134" s="41"/>
      <c r="AE1134" s="41"/>
      <c r="AR1134" s="215" t="s">
        <v>913</v>
      </c>
      <c r="AT1134" s="215" t="s">
        <v>163</v>
      </c>
      <c r="AU1134" s="215" t="s">
        <v>106</v>
      </c>
      <c r="AY1134" s="19" t="s">
        <v>161</v>
      </c>
      <c r="BE1134" s="216">
        <f>IF(N1134="základní",J1134,0)</f>
        <v>0</v>
      </c>
      <c r="BF1134" s="216">
        <f>IF(N1134="snížená",J1134,0)</f>
        <v>0</v>
      </c>
      <c r="BG1134" s="216">
        <f>IF(N1134="zákl. přenesená",J1134,0)</f>
        <v>0</v>
      </c>
      <c r="BH1134" s="216">
        <f>IF(N1134="sníž. přenesená",J1134,0)</f>
        <v>0</v>
      </c>
      <c r="BI1134" s="216">
        <f>IF(N1134="nulová",J1134,0)</f>
        <v>0</v>
      </c>
      <c r="BJ1134" s="19" t="s">
        <v>106</v>
      </c>
      <c r="BK1134" s="216">
        <f>ROUND(I1134*H1134,2)</f>
        <v>0</v>
      </c>
      <c r="BL1134" s="19" t="s">
        <v>913</v>
      </c>
      <c r="BM1134" s="215" t="s">
        <v>914</v>
      </c>
    </row>
    <row r="1135" s="2" customFormat="1">
      <c r="A1135" s="41"/>
      <c r="B1135" s="42"/>
      <c r="C1135" s="43"/>
      <c r="D1135" s="217" t="s">
        <v>169</v>
      </c>
      <c r="E1135" s="43"/>
      <c r="F1135" s="218" t="s">
        <v>915</v>
      </c>
      <c r="G1135" s="43"/>
      <c r="H1135" s="43"/>
      <c r="I1135" s="219"/>
      <c r="J1135" s="43"/>
      <c r="K1135" s="43"/>
      <c r="L1135" s="47"/>
      <c r="M1135" s="220"/>
      <c r="N1135" s="221"/>
      <c r="O1135" s="87"/>
      <c r="P1135" s="87"/>
      <c r="Q1135" s="87"/>
      <c r="R1135" s="87"/>
      <c r="S1135" s="87"/>
      <c r="T1135" s="88"/>
      <c r="U1135" s="41"/>
      <c r="V1135" s="41"/>
      <c r="W1135" s="41"/>
      <c r="X1135" s="41"/>
      <c r="Y1135" s="41"/>
      <c r="Z1135" s="41"/>
      <c r="AA1135" s="41"/>
      <c r="AB1135" s="41"/>
      <c r="AC1135" s="41"/>
      <c r="AD1135" s="41"/>
      <c r="AE1135" s="41"/>
      <c r="AT1135" s="19" t="s">
        <v>169</v>
      </c>
      <c r="AU1135" s="19" t="s">
        <v>106</v>
      </c>
    </row>
    <row r="1136" s="13" customFormat="1">
      <c r="A1136" s="13"/>
      <c r="B1136" s="222"/>
      <c r="C1136" s="223"/>
      <c r="D1136" s="224" t="s">
        <v>171</v>
      </c>
      <c r="E1136" s="225" t="s">
        <v>21</v>
      </c>
      <c r="F1136" s="226" t="s">
        <v>916</v>
      </c>
      <c r="G1136" s="223"/>
      <c r="H1136" s="225" t="s">
        <v>21</v>
      </c>
      <c r="I1136" s="227"/>
      <c r="J1136" s="223"/>
      <c r="K1136" s="223"/>
      <c r="L1136" s="228"/>
      <c r="M1136" s="229"/>
      <c r="N1136" s="230"/>
      <c r="O1136" s="230"/>
      <c r="P1136" s="230"/>
      <c r="Q1136" s="230"/>
      <c r="R1136" s="230"/>
      <c r="S1136" s="230"/>
      <c r="T1136" s="231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2" t="s">
        <v>171</v>
      </c>
      <c r="AU1136" s="232" t="s">
        <v>106</v>
      </c>
      <c r="AV1136" s="13" t="s">
        <v>83</v>
      </c>
      <c r="AW1136" s="13" t="s">
        <v>36</v>
      </c>
      <c r="AX1136" s="13" t="s">
        <v>75</v>
      </c>
      <c r="AY1136" s="232" t="s">
        <v>161</v>
      </c>
    </row>
    <row r="1137" s="14" customFormat="1">
      <c r="A1137" s="14"/>
      <c r="B1137" s="233"/>
      <c r="C1137" s="234"/>
      <c r="D1137" s="224" t="s">
        <v>171</v>
      </c>
      <c r="E1137" s="235" t="s">
        <v>21</v>
      </c>
      <c r="F1137" s="236" t="s">
        <v>83</v>
      </c>
      <c r="G1137" s="234"/>
      <c r="H1137" s="237">
        <v>1</v>
      </c>
      <c r="I1137" s="238"/>
      <c r="J1137" s="234"/>
      <c r="K1137" s="234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3" t="s">
        <v>171</v>
      </c>
      <c r="AU1137" s="243" t="s">
        <v>106</v>
      </c>
      <c r="AV1137" s="14" t="s">
        <v>106</v>
      </c>
      <c r="AW1137" s="14" t="s">
        <v>36</v>
      </c>
      <c r="AX1137" s="14" t="s">
        <v>83</v>
      </c>
      <c r="AY1137" s="243" t="s">
        <v>161</v>
      </c>
    </row>
    <row r="1138" s="2" customFormat="1" ht="16.5" customHeight="1">
      <c r="A1138" s="41"/>
      <c r="B1138" s="42"/>
      <c r="C1138" s="204" t="s">
        <v>917</v>
      </c>
      <c r="D1138" s="204" t="s">
        <v>163</v>
      </c>
      <c r="E1138" s="205" t="s">
        <v>918</v>
      </c>
      <c r="F1138" s="206" t="s">
        <v>919</v>
      </c>
      <c r="G1138" s="207" t="s">
        <v>912</v>
      </c>
      <c r="H1138" s="208">
        <v>1</v>
      </c>
      <c r="I1138" s="209"/>
      <c r="J1138" s="210">
        <f>ROUND(I1138*H1138,2)</f>
        <v>0</v>
      </c>
      <c r="K1138" s="206" t="s">
        <v>166</v>
      </c>
      <c r="L1138" s="47"/>
      <c r="M1138" s="211" t="s">
        <v>21</v>
      </c>
      <c r="N1138" s="212" t="s">
        <v>47</v>
      </c>
      <c r="O1138" s="87"/>
      <c r="P1138" s="213">
        <f>O1138*H1138</f>
        <v>0</v>
      </c>
      <c r="Q1138" s="213">
        <v>0</v>
      </c>
      <c r="R1138" s="213">
        <f>Q1138*H1138</f>
        <v>0</v>
      </c>
      <c r="S1138" s="213">
        <v>0</v>
      </c>
      <c r="T1138" s="214">
        <f>S1138*H1138</f>
        <v>0</v>
      </c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R1138" s="215" t="s">
        <v>913</v>
      </c>
      <c r="AT1138" s="215" t="s">
        <v>163</v>
      </c>
      <c r="AU1138" s="215" t="s">
        <v>106</v>
      </c>
      <c r="AY1138" s="19" t="s">
        <v>161</v>
      </c>
      <c r="BE1138" s="216">
        <f>IF(N1138="základní",J1138,0)</f>
        <v>0</v>
      </c>
      <c r="BF1138" s="216">
        <f>IF(N1138="snížená",J1138,0)</f>
        <v>0</v>
      </c>
      <c r="BG1138" s="216">
        <f>IF(N1138="zákl. přenesená",J1138,0)</f>
        <v>0</v>
      </c>
      <c r="BH1138" s="216">
        <f>IF(N1138="sníž. přenesená",J1138,0)</f>
        <v>0</v>
      </c>
      <c r="BI1138" s="216">
        <f>IF(N1138="nulová",J1138,0)</f>
        <v>0</v>
      </c>
      <c r="BJ1138" s="19" t="s">
        <v>106</v>
      </c>
      <c r="BK1138" s="216">
        <f>ROUND(I1138*H1138,2)</f>
        <v>0</v>
      </c>
      <c r="BL1138" s="19" t="s">
        <v>913</v>
      </c>
      <c r="BM1138" s="215" t="s">
        <v>920</v>
      </c>
    </row>
    <row r="1139" s="2" customFormat="1">
      <c r="A1139" s="41"/>
      <c r="B1139" s="42"/>
      <c r="C1139" s="43"/>
      <c r="D1139" s="217" t="s">
        <v>169</v>
      </c>
      <c r="E1139" s="43"/>
      <c r="F1139" s="218" t="s">
        <v>921</v>
      </c>
      <c r="G1139" s="43"/>
      <c r="H1139" s="43"/>
      <c r="I1139" s="219"/>
      <c r="J1139" s="43"/>
      <c r="K1139" s="43"/>
      <c r="L1139" s="47"/>
      <c r="M1139" s="220"/>
      <c r="N1139" s="221"/>
      <c r="O1139" s="87"/>
      <c r="P1139" s="87"/>
      <c r="Q1139" s="87"/>
      <c r="R1139" s="87"/>
      <c r="S1139" s="87"/>
      <c r="T1139" s="88"/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T1139" s="19" t="s">
        <v>169</v>
      </c>
      <c r="AU1139" s="19" t="s">
        <v>106</v>
      </c>
    </row>
    <row r="1140" s="13" customFormat="1">
      <c r="A1140" s="13"/>
      <c r="B1140" s="222"/>
      <c r="C1140" s="223"/>
      <c r="D1140" s="224" t="s">
        <v>171</v>
      </c>
      <c r="E1140" s="225" t="s">
        <v>21</v>
      </c>
      <c r="F1140" s="226" t="s">
        <v>922</v>
      </c>
      <c r="G1140" s="223"/>
      <c r="H1140" s="225" t="s">
        <v>21</v>
      </c>
      <c r="I1140" s="227"/>
      <c r="J1140" s="223"/>
      <c r="K1140" s="223"/>
      <c r="L1140" s="228"/>
      <c r="M1140" s="229"/>
      <c r="N1140" s="230"/>
      <c r="O1140" s="230"/>
      <c r="P1140" s="230"/>
      <c r="Q1140" s="230"/>
      <c r="R1140" s="230"/>
      <c r="S1140" s="230"/>
      <c r="T1140" s="231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2" t="s">
        <v>171</v>
      </c>
      <c r="AU1140" s="232" t="s">
        <v>106</v>
      </c>
      <c r="AV1140" s="13" t="s">
        <v>83</v>
      </c>
      <c r="AW1140" s="13" t="s">
        <v>36</v>
      </c>
      <c r="AX1140" s="13" t="s">
        <v>75</v>
      </c>
      <c r="AY1140" s="232" t="s">
        <v>161</v>
      </c>
    </row>
    <row r="1141" s="14" customFormat="1">
      <c r="A1141" s="14"/>
      <c r="B1141" s="233"/>
      <c r="C1141" s="234"/>
      <c r="D1141" s="224" t="s">
        <v>171</v>
      </c>
      <c r="E1141" s="235" t="s">
        <v>21</v>
      </c>
      <c r="F1141" s="236" t="s">
        <v>83</v>
      </c>
      <c r="G1141" s="234"/>
      <c r="H1141" s="237">
        <v>1</v>
      </c>
      <c r="I1141" s="238"/>
      <c r="J1141" s="234"/>
      <c r="K1141" s="234"/>
      <c r="L1141" s="239"/>
      <c r="M1141" s="240"/>
      <c r="N1141" s="241"/>
      <c r="O1141" s="241"/>
      <c r="P1141" s="241"/>
      <c r="Q1141" s="241"/>
      <c r="R1141" s="241"/>
      <c r="S1141" s="241"/>
      <c r="T1141" s="242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43" t="s">
        <v>171</v>
      </c>
      <c r="AU1141" s="243" t="s">
        <v>106</v>
      </c>
      <c r="AV1141" s="14" t="s">
        <v>106</v>
      </c>
      <c r="AW1141" s="14" t="s">
        <v>36</v>
      </c>
      <c r="AX1141" s="14" t="s">
        <v>83</v>
      </c>
      <c r="AY1141" s="243" t="s">
        <v>161</v>
      </c>
    </row>
    <row r="1142" s="2" customFormat="1" ht="16.5" customHeight="1">
      <c r="A1142" s="41"/>
      <c r="B1142" s="42"/>
      <c r="C1142" s="204" t="s">
        <v>923</v>
      </c>
      <c r="D1142" s="204" t="s">
        <v>163</v>
      </c>
      <c r="E1142" s="205" t="s">
        <v>924</v>
      </c>
      <c r="F1142" s="206" t="s">
        <v>925</v>
      </c>
      <c r="G1142" s="207" t="s">
        <v>912</v>
      </c>
      <c r="H1142" s="208">
        <v>1</v>
      </c>
      <c r="I1142" s="209"/>
      <c r="J1142" s="210">
        <f>ROUND(I1142*H1142,2)</f>
        <v>0</v>
      </c>
      <c r="K1142" s="206" t="s">
        <v>166</v>
      </c>
      <c r="L1142" s="47"/>
      <c r="M1142" s="211" t="s">
        <v>21</v>
      </c>
      <c r="N1142" s="212" t="s">
        <v>47</v>
      </c>
      <c r="O1142" s="87"/>
      <c r="P1142" s="213">
        <f>O1142*H1142</f>
        <v>0</v>
      </c>
      <c r="Q1142" s="213">
        <v>0</v>
      </c>
      <c r="R1142" s="213">
        <f>Q1142*H1142</f>
        <v>0</v>
      </c>
      <c r="S1142" s="213">
        <v>0</v>
      </c>
      <c r="T1142" s="214">
        <f>S1142*H1142</f>
        <v>0</v>
      </c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R1142" s="215" t="s">
        <v>913</v>
      </c>
      <c r="AT1142" s="215" t="s">
        <v>163</v>
      </c>
      <c r="AU1142" s="215" t="s">
        <v>106</v>
      </c>
      <c r="AY1142" s="19" t="s">
        <v>161</v>
      </c>
      <c r="BE1142" s="216">
        <f>IF(N1142="základní",J1142,0)</f>
        <v>0</v>
      </c>
      <c r="BF1142" s="216">
        <f>IF(N1142="snížená",J1142,0)</f>
        <v>0</v>
      </c>
      <c r="BG1142" s="216">
        <f>IF(N1142="zákl. přenesená",J1142,0)</f>
        <v>0</v>
      </c>
      <c r="BH1142" s="216">
        <f>IF(N1142="sníž. přenesená",J1142,0)</f>
        <v>0</v>
      </c>
      <c r="BI1142" s="216">
        <f>IF(N1142="nulová",J1142,0)</f>
        <v>0</v>
      </c>
      <c r="BJ1142" s="19" t="s">
        <v>106</v>
      </c>
      <c r="BK1142" s="216">
        <f>ROUND(I1142*H1142,2)</f>
        <v>0</v>
      </c>
      <c r="BL1142" s="19" t="s">
        <v>913</v>
      </c>
      <c r="BM1142" s="215" t="s">
        <v>926</v>
      </c>
    </row>
    <row r="1143" s="2" customFormat="1">
      <c r="A1143" s="41"/>
      <c r="B1143" s="42"/>
      <c r="C1143" s="43"/>
      <c r="D1143" s="217" t="s">
        <v>169</v>
      </c>
      <c r="E1143" s="43"/>
      <c r="F1143" s="218" t="s">
        <v>927</v>
      </c>
      <c r="G1143" s="43"/>
      <c r="H1143" s="43"/>
      <c r="I1143" s="219"/>
      <c r="J1143" s="43"/>
      <c r="K1143" s="43"/>
      <c r="L1143" s="47"/>
      <c r="M1143" s="220"/>
      <c r="N1143" s="221"/>
      <c r="O1143" s="87"/>
      <c r="P1143" s="87"/>
      <c r="Q1143" s="87"/>
      <c r="R1143" s="87"/>
      <c r="S1143" s="87"/>
      <c r="T1143" s="88"/>
      <c r="U1143" s="41"/>
      <c r="V1143" s="41"/>
      <c r="W1143" s="41"/>
      <c r="X1143" s="41"/>
      <c r="Y1143" s="41"/>
      <c r="Z1143" s="41"/>
      <c r="AA1143" s="41"/>
      <c r="AB1143" s="41"/>
      <c r="AC1143" s="41"/>
      <c r="AD1143" s="41"/>
      <c r="AE1143" s="41"/>
      <c r="AT1143" s="19" t="s">
        <v>169</v>
      </c>
      <c r="AU1143" s="19" t="s">
        <v>106</v>
      </c>
    </row>
    <row r="1144" s="13" customFormat="1">
      <c r="A1144" s="13"/>
      <c r="B1144" s="222"/>
      <c r="C1144" s="223"/>
      <c r="D1144" s="224" t="s">
        <v>171</v>
      </c>
      <c r="E1144" s="225" t="s">
        <v>21</v>
      </c>
      <c r="F1144" s="226" t="s">
        <v>928</v>
      </c>
      <c r="G1144" s="223"/>
      <c r="H1144" s="225" t="s">
        <v>21</v>
      </c>
      <c r="I1144" s="227"/>
      <c r="J1144" s="223"/>
      <c r="K1144" s="223"/>
      <c r="L1144" s="228"/>
      <c r="M1144" s="229"/>
      <c r="N1144" s="230"/>
      <c r="O1144" s="230"/>
      <c r="P1144" s="230"/>
      <c r="Q1144" s="230"/>
      <c r="R1144" s="230"/>
      <c r="S1144" s="230"/>
      <c r="T1144" s="231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2" t="s">
        <v>171</v>
      </c>
      <c r="AU1144" s="232" t="s">
        <v>106</v>
      </c>
      <c r="AV1144" s="13" t="s">
        <v>83</v>
      </c>
      <c r="AW1144" s="13" t="s">
        <v>36</v>
      </c>
      <c r="AX1144" s="13" t="s">
        <v>75</v>
      </c>
      <c r="AY1144" s="232" t="s">
        <v>161</v>
      </c>
    </row>
    <row r="1145" s="14" customFormat="1">
      <c r="A1145" s="14"/>
      <c r="B1145" s="233"/>
      <c r="C1145" s="234"/>
      <c r="D1145" s="224" t="s">
        <v>171</v>
      </c>
      <c r="E1145" s="235" t="s">
        <v>21</v>
      </c>
      <c r="F1145" s="236" t="s">
        <v>83</v>
      </c>
      <c r="G1145" s="234"/>
      <c r="H1145" s="237">
        <v>1</v>
      </c>
      <c r="I1145" s="238"/>
      <c r="J1145" s="234"/>
      <c r="K1145" s="234"/>
      <c r="L1145" s="239"/>
      <c r="M1145" s="240"/>
      <c r="N1145" s="241"/>
      <c r="O1145" s="241"/>
      <c r="P1145" s="241"/>
      <c r="Q1145" s="241"/>
      <c r="R1145" s="241"/>
      <c r="S1145" s="241"/>
      <c r="T1145" s="242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43" t="s">
        <v>171</v>
      </c>
      <c r="AU1145" s="243" t="s">
        <v>106</v>
      </c>
      <c r="AV1145" s="14" t="s">
        <v>106</v>
      </c>
      <c r="AW1145" s="14" t="s">
        <v>36</v>
      </c>
      <c r="AX1145" s="14" t="s">
        <v>83</v>
      </c>
      <c r="AY1145" s="243" t="s">
        <v>161</v>
      </c>
    </row>
    <row r="1146" s="2" customFormat="1" ht="16.5" customHeight="1">
      <c r="A1146" s="41"/>
      <c r="B1146" s="42"/>
      <c r="C1146" s="204" t="s">
        <v>929</v>
      </c>
      <c r="D1146" s="204" t="s">
        <v>163</v>
      </c>
      <c r="E1146" s="205" t="s">
        <v>930</v>
      </c>
      <c r="F1146" s="206" t="s">
        <v>931</v>
      </c>
      <c r="G1146" s="207" t="s">
        <v>912</v>
      </c>
      <c r="H1146" s="208">
        <v>1</v>
      </c>
      <c r="I1146" s="209"/>
      <c r="J1146" s="210">
        <f>ROUND(I1146*H1146,2)</f>
        <v>0</v>
      </c>
      <c r="K1146" s="206" t="s">
        <v>166</v>
      </c>
      <c r="L1146" s="47"/>
      <c r="M1146" s="211" t="s">
        <v>21</v>
      </c>
      <c r="N1146" s="212" t="s">
        <v>47</v>
      </c>
      <c r="O1146" s="87"/>
      <c r="P1146" s="213">
        <f>O1146*H1146</f>
        <v>0</v>
      </c>
      <c r="Q1146" s="213">
        <v>0</v>
      </c>
      <c r="R1146" s="213">
        <f>Q1146*H1146</f>
        <v>0</v>
      </c>
      <c r="S1146" s="213">
        <v>0</v>
      </c>
      <c r="T1146" s="214">
        <f>S1146*H1146</f>
        <v>0</v>
      </c>
      <c r="U1146" s="41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R1146" s="215" t="s">
        <v>913</v>
      </c>
      <c r="AT1146" s="215" t="s">
        <v>163</v>
      </c>
      <c r="AU1146" s="215" t="s">
        <v>106</v>
      </c>
      <c r="AY1146" s="19" t="s">
        <v>161</v>
      </c>
      <c r="BE1146" s="216">
        <f>IF(N1146="základní",J1146,0)</f>
        <v>0</v>
      </c>
      <c r="BF1146" s="216">
        <f>IF(N1146="snížená",J1146,0)</f>
        <v>0</v>
      </c>
      <c r="BG1146" s="216">
        <f>IF(N1146="zákl. přenesená",J1146,0)</f>
        <v>0</v>
      </c>
      <c r="BH1146" s="216">
        <f>IF(N1146="sníž. přenesená",J1146,0)</f>
        <v>0</v>
      </c>
      <c r="BI1146" s="216">
        <f>IF(N1146="nulová",J1146,0)</f>
        <v>0</v>
      </c>
      <c r="BJ1146" s="19" t="s">
        <v>106</v>
      </c>
      <c r="BK1146" s="216">
        <f>ROUND(I1146*H1146,2)</f>
        <v>0</v>
      </c>
      <c r="BL1146" s="19" t="s">
        <v>913</v>
      </c>
      <c r="BM1146" s="215" t="s">
        <v>932</v>
      </c>
    </row>
    <row r="1147" s="2" customFormat="1">
      <c r="A1147" s="41"/>
      <c r="B1147" s="42"/>
      <c r="C1147" s="43"/>
      <c r="D1147" s="217" t="s">
        <v>169</v>
      </c>
      <c r="E1147" s="43"/>
      <c r="F1147" s="218" t="s">
        <v>933</v>
      </c>
      <c r="G1147" s="43"/>
      <c r="H1147" s="43"/>
      <c r="I1147" s="219"/>
      <c r="J1147" s="43"/>
      <c r="K1147" s="43"/>
      <c r="L1147" s="47"/>
      <c r="M1147" s="220"/>
      <c r="N1147" s="221"/>
      <c r="O1147" s="87"/>
      <c r="P1147" s="87"/>
      <c r="Q1147" s="87"/>
      <c r="R1147" s="87"/>
      <c r="S1147" s="87"/>
      <c r="T1147" s="88"/>
      <c r="U1147" s="41"/>
      <c r="V1147" s="41"/>
      <c r="W1147" s="41"/>
      <c r="X1147" s="41"/>
      <c r="Y1147" s="41"/>
      <c r="Z1147" s="41"/>
      <c r="AA1147" s="41"/>
      <c r="AB1147" s="41"/>
      <c r="AC1147" s="41"/>
      <c r="AD1147" s="41"/>
      <c r="AE1147" s="41"/>
      <c r="AT1147" s="19" t="s">
        <v>169</v>
      </c>
      <c r="AU1147" s="19" t="s">
        <v>106</v>
      </c>
    </row>
    <row r="1148" s="13" customFormat="1">
      <c r="A1148" s="13"/>
      <c r="B1148" s="222"/>
      <c r="C1148" s="223"/>
      <c r="D1148" s="224" t="s">
        <v>171</v>
      </c>
      <c r="E1148" s="225" t="s">
        <v>21</v>
      </c>
      <c r="F1148" s="226" t="s">
        <v>172</v>
      </c>
      <c r="G1148" s="223"/>
      <c r="H1148" s="225" t="s">
        <v>21</v>
      </c>
      <c r="I1148" s="227"/>
      <c r="J1148" s="223"/>
      <c r="K1148" s="223"/>
      <c r="L1148" s="228"/>
      <c r="M1148" s="229"/>
      <c r="N1148" s="230"/>
      <c r="O1148" s="230"/>
      <c r="P1148" s="230"/>
      <c r="Q1148" s="230"/>
      <c r="R1148" s="230"/>
      <c r="S1148" s="230"/>
      <c r="T1148" s="231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2" t="s">
        <v>171</v>
      </c>
      <c r="AU1148" s="232" t="s">
        <v>106</v>
      </c>
      <c r="AV1148" s="13" t="s">
        <v>83</v>
      </c>
      <c r="AW1148" s="13" t="s">
        <v>36</v>
      </c>
      <c r="AX1148" s="13" t="s">
        <v>75</v>
      </c>
      <c r="AY1148" s="232" t="s">
        <v>161</v>
      </c>
    </row>
    <row r="1149" s="13" customFormat="1">
      <c r="A1149" s="13"/>
      <c r="B1149" s="222"/>
      <c r="C1149" s="223"/>
      <c r="D1149" s="224" t="s">
        <v>171</v>
      </c>
      <c r="E1149" s="225" t="s">
        <v>21</v>
      </c>
      <c r="F1149" s="226" t="s">
        <v>934</v>
      </c>
      <c r="G1149" s="223"/>
      <c r="H1149" s="225" t="s">
        <v>21</v>
      </c>
      <c r="I1149" s="227"/>
      <c r="J1149" s="223"/>
      <c r="K1149" s="223"/>
      <c r="L1149" s="228"/>
      <c r="M1149" s="229"/>
      <c r="N1149" s="230"/>
      <c r="O1149" s="230"/>
      <c r="P1149" s="230"/>
      <c r="Q1149" s="230"/>
      <c r="R1149" s="230"/>
      <c r="S1149" s="230"/>
      <c r="T1149" s="231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2" t="s">
        <v>171</v>
      </c>
      <c r="AU1149" s="232" t="s">
        <v>106</v>
      </c>
      <c r="AV1149" s="13" t="s">
        <v>83</v>
      </c>
      <c r="AW1149" s="13" t="s">
        <v>36</v>
      </c>
      <c r="AX1149" s="13" t="s">
        <v>75</v>
      </c>
      <c r="AY1149" s="232" t="s">
        <v>161</v>
      </c>
    </row>
    <row r="1150" s="14" customFormat="1">
      <c r="A1150" s="14"/>
      <c r="B1150" s="233"/>
      <c r="C1150" s="234"/>
      <c r="D1150" s="224" t="s">
        <v>171</v>
      </c>
      <c r="E1150" s="235" t="s">
        <v>21</v>
      </c>
      <c r="F1150" s="236" t="s">
        <v>83</v>
      </c>
      <c r="G1150" s="234"/>
      <c r="H1150" s="237">
        <v>1</v>
      </c>
      <c r="I1150" s="238"/>
      <c r="J1150" s="234"/>
      <c r="K1150" s="234"/>
      <c r="L1150" s="239"/>
      <c r="M1150" s="240"/>
      <c r="N1150" s="241"/>
      <c r="O1150" s="241"/>
      <c r="P1150" s="241"/>
      <c r="Q1150" s="241"/>
      <c r="R1150" s="241"/>
      <c r="S1150" s="241"/>
      <c r="T1150" s="242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43" t="s">
        <v>171</v>
      </c>
      <c r="AU1150" s="243" t="s">
        <v>106</v>
      </c>
      <c r="AV1150" s="14" t="s">
        <v>106</v>
      </c>
      <c r="AW1150" s="14" t="s">
        <v>36</v>
      </c>
      <c r="AX1150" s="14" t="s">
        <v>75</v>
      </c>
      <c r="AY1150" s="243" t="s">
        <v>161</v>
      </c>
    </row>
    <row r="1151" s="15" customFormat="1">
      <c r="A1151" s="15"/>
      <c r="B1151" s="244"/>
      <c r="C1151" s="245"/>
      <c r="D1151" s="224" t="s">
        <v>171</v>
      </c>
      <c r="E1151" s="246" t="s">
        <v>21</v>
      </c>
      <c r="F1151" s="247" t="s">
        <v>175</v>
      </c>
      <c r="G1151" s="245"/>
      <c r="H1151" s="248">
        <v>1</v>
      </c>
      <c r="I1151" s="249"/>
      <c r="J1151" s="245"/>
      <c r="K1151" s="245"/>
      <c r="L1151" s="250"/>
      <c r="M1151" s="251"/>
      <c r="N1151" s="252"/>
      <c r="O1151" s="252"/>
      <c r="P1151" s="252"/>
      <c r="Q1151" s="252"/>
      <c r="R1151" s="252"/>
      <c r="S1151" s="252"/>
      <c r="T1151" s="253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54" t="s">
        <v>171</v>
      </c>
      <c r="AU1151" s="254" t="s">
        <v>106</v>
      </c>
      <c r="AV1151" s="15" t="s">
        <v>167</v>
      </c>
      <c r="AW1151" s="15" t="s">
        <v>36</v>
      </c>
      <c r="AX1151" s="15" t="s">
        <v>83</v>
      </c>
      <c r="AY1151" s="254" t="s">
        <v>161</v>
      </c>
    </row>
    <row r="1152" s="12" customFormat="1" ht="22.8" customHeight="1">
      <c r="A1152" s="12"/>
      <c r="B1152" s="188"/>
      <c r="C1152" s="189"/>
      <c r="D1152" s="190" t="s">
        <v>74</v>
      </c>
      <c r="E1152" s="202" t="s">
        <v>935</v>
      </c>
      <c r="F1152" s="202" t="s">
        <v>936</v>
      </c>
      <c r="G1152" s="189"/>
      <c r="H1152" s="189"/>
      <c r="I1152" s="192"/>
      <c r="J1152" s="203">
        <f>BK1152</f>
        <v>0</v>
      </c>
      <c r="K1152" s="189"/>
      <c r="L1152" s="194"/>
      <c r="M1152" s="195"/>
      <c r="N1152" s="196"/>
      <c r="O1152" s="196"/>
      <c r="P1152" s="197">
        <f>SUM(P1153:P1176)</f>
        <v>0</v>
      </c>
      <c r="Q1152" s="196"/>
      <c r="R1152" s="197">
        <f>SUM(R1153:R1176)</f>
        <v>0</v>
      </c>
      <c r="S1152" s="196"/>
      <c r="T1152" s="198">
        <f>SUM(T1153:T1176)</f>
        <v>0</v>
      </c>
      <c r="U1152" s="12"/>
      <c r="V1152" s="12"/>
      <c r="W1152" s="12"/>
      <c r="X1152" s="12"/>
      <c r="Y1152" s="12"/>
      <c r="Z1152" s="12"/>
      <c r="AA1152" s="12"/>
      <c r="AB1152" s="12"/>
      <c r="AC1152" s="12"/>
      <c r="AD1152" s="12"/>
      <c r="AE1152" s="12"/>
      <c r="AR1152" s="199" t="s">
        <v>215</v>
      </c>
      <c r="AT1152" s="200" t="s">
        <v>74</v>
      </c>
      <c r="AU1152" s="200" t="s">
        <v>83</v>
      </c>
      <c r="AY1152" s="199" t="s">
        <v>161</v>
      </c>
      <c r="BK1152" s="201">
        <f>SUM(BK1153:BK1176)</f>
        <v>0</v>
      </c>
    </row>
    <row r="1153" s="2" customFormat="1" ht="21.75" customHeight="1">
      <c r="A1153" s="41"/>
      <c r="B1153" s="42"/>
      <c r="C1153" s="204" t="s">
        <v>937</v>
      </c>
      <c r="D1153" s="204" t="s">
        <v>163</v>
      </c>
      <c r="E1153" s="205" t="s">
        <v>938</v>
      </c>
      <c r="F1153" s="206" t="s">
        <v>939</v>
      </c>
      <c r="G1153" s="207" t="s">
        <v>912</v>
      </c>
      <c r="H1153" s="208">
        <v>1</v>
      </c>
      <c r="I1153" s="209"/>
      <c r="J1153" s="210">
        <f>ROUND(I1153*H1153,2)</f>
        <v>0</v>
      </c>
      <c r="K1153" s="206" t="s">
        <v>166</v>
      </c>
      <c r="L1153" s="47"/>
      <c r="M1153" s="211" t="s">
        <v>21</v>
      </c>
      <c r="N1153" s="212" t="s">
        <v>47</v>
      </c>
      <c r="O1153" s="87"/>
      <c r="P1153" s="213">
        <f>O1153*H1153</f>
        <v>0</v>
      </c>
      <c r="Q1153" s="213">
        <v>0</v>
      </c>
      <c r="R1153" s="213">
        <f>Q1153*H1153</f>
        <v>0</v>
      </c>
      <c r="S1153" s="213">
        <v>0</v>
      </c>
      <c r="T1153" s="214">
        <f>S1153*H1153</f>
        <v>0</v>
      </c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R1153" s="215" t="s">
        <v>913</v>
      </c>
      <c r="AT1153" s="215" t="s">
        <v>163</v>
      </c>
      <c r="AU1153" s="215" t="s">
        <v>106</v>
      </c>
      <c r="AY1153" s="19" t="s">
        <v>161</v>
      </c>
      <c r="BE1153" s="216">
        <f>IF(N1153="základní",J1153,0)</f>
        <v>0</v>
      </c>
      <c r="BF1153" s="216">
        <f>IF(N1153="snížená",J1153,0)</f>
        <v>0</v>
      </c>
      <c r="BG1153" s="216">
        <f>IF(N1153="zákl. přenesená",J1153,0)</f>
        <v>0</v>
      </c>
      <c r="BH1153" s="216">
        <f>IF(N1153="sníž. přenesená",J1153,0)</f>
        <v>0</v>
      </c>
      <c r="BI1153" s="216">
        <f>IF(N1153="nulová",J1153,0)</f>
        <v>0</v>
      </c>
      <c r="BJ1153" s="19" t="s">
        <v>106</v>
      </c>
      <c r="BK1153" s="216">
        <f>ROUND(I1153*H1153,2)</f>
        <v>0</v>
      </c>
      <c r="BL1153" s="19" t="s">
        <v>913</v>
      </c>
      <c r="BM1153" s="215" t="s">
        <v>940</v>
      </c>
    </row>
    <row r="1154" s="2" customFormat="1">
      <c r="A1154" s="41"/>
      <c r="B1154" s="42"/>
      <c r="C1154" s="43"/>
      <c r="D1154" s="217" t="s">
        <v>169</v>
      </c>
      <c r="E1154" s="43"/>
      <c r="F1154" s="218" t="s">
        <v>941</v>
      </c>
      <c r="G1154" s="43"/>
      <c r="H1154" s="43"/>
      <c r="I1154" s="219"/>
      <c r="J1154" s="43"/>
      <c r="K1154" s="43"/>
      <c r="L1154" s="47"/>
      <c r="M1154" s="220"/>
      <c r="N1154" s="221"/>
      <c r="O1154" s="87"/>
      <c r="P1154" s="87"/>
      <c r="Q1154" s="87"/>
      <c r="R1154" s="87"/>
      <c r="S1154" s="87"/>
      <c r="T1154" s="88"/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T1154" s="19" t="s">
        <v>169</v>
      </c>
      <c r="AU1154" s="19" t="s">
        <v>106</v>
      </c>
    </row>
    <row r="1155" s="13" customFormat="1">
      <c r="A1155" s="13"/>
      <c r="B1155" s="222"/>
      <c r="C1155" s="223"/>
      <c r="D1155" s="224" t="s">
        <v>171</v>
      </c>
      <c r="E1155" s="225" t="s">
        <v>21</v>
      </c>
      <c r="F1155" s="226" t="s">
        <v>942</v>
      </c>
      <c r="G1155" s="223"/>
      <c r="H1155" s="225" t="s">
        <v>21</v>
      </c>
      <c r="I1155" s="227"/>
      <c r="J1155" s="223"/>
      <c r="K1155" s="223"/>
      <c r="L1155" s="228"/>
      <c r="M1155" s="229"/>
      <c r="N1155" s="230"/>
      <c r="O1155" s="230"/>
      <c r="P1155" s="230"/>
      <c r="Q1155" s="230"/>
      <c r="R1155" s="230"/>
      <c r="S1155" s="230"/>
      <c r="T1155" s="231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2" t="s">
        <v>171</v>
      </c>
      <c r="AU1155" s="232" t="s">
        <v>106</v>
      </c>
      <c r="AV1155" s="13" t="s">
        <v>83</v>
      </c>
      <c r="AW1155" s="13" t="s">
        <v>36</v>
      </c>
      <c r="AX1155" s="13" t="s">
        <v>75</v>
      </c>
      <c r="AY1155" s="232" t="s">
        <v>161</v>
      </c>
    </row>
    <row r="1156" s="14" customFormat="1">
      <c r="A1156" s="14"/>
      <c r="B1156" s="233"/>
      <c r="C1156" s="234"/>
      <c r="D1156" s="224" t="s">
        <v>171</v>
      </c>
      <c r="E1156" s="235" t="s">
        <v>21</v>
      </c>
      <c r="F1156" s="236" t="s">
        <v>83</v>
      </c>
      <c r="G1156" s="234"/>
      <c r="H1156" s="237">
        <v>1</v>
      </c>
      <c r="I1156" s="238"/>
      <c r="J1156" s="234"/>
      <c r="K1156" s="234"/>
      <c r="L1156" s="239"/>
      <c r="M1156" s="240"/>
      <c r="N1156" s="241"/>
      <c r="O1156" s="241"/>
      <c r="P1156" s="241"/>
      <c r="Q1156" s="241"/>
      <c r="R1156" s="241"/>
      <c r="S1156" s="241"/>
      <c r="T1156" s="242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43" t="s">
        <v>171</v>
      </c>
      <c r="AU1156" s="243" t="s">
        <v>106</v>
      </c>
      <c r="AV1156" s="14" t="s">
        <v>106</v>
      </c>
      <c r="AW1156" s="14" t="s">
        <v>36</v>
      </c>
      <c r="AX1156" s="14" t="s">
        <v>83</v>
      </c>
      <c r="AY1156" s="243" t="s">
        <v>161</v>
      </c>
    </row>
    <row r="1157" s="2" customFormat="1" ht="16.5" customHeight="1">
      <c r="A1157" s="41"/>
      <c r="B1157" s="42"/>
      <c r="C1157" s="204" t="s">
        <v>943</v>
      </c>
      <c r="D1157" s="204" t="s">
        <v>163</v>
      </c>
      <c r="E1157" s="205" t="s">
        <v>944</v>
      </c>
      <c r="F1157" s="206" t="s">
        <v>945</v>
      </c>
      <c r="G1157" s="207" t="s">
        <v>912</v>
      </c>
      <c r="H1157" s="208">
        <v>1</v>
      </c>
      <c r="I1157" s="209"/>
      <c r="J1157" s="210">
        <f>ROUND(I1157*H1157,2)</f>
        <v>0</v>
      </c>
      <c r="K1157" s="206" t="s">
        <v>166</v>
      </c>
      <c r="L1157" s="47"/>
      <c r="M1157" s="211" t="s">
        <v>21</v>
      </c>
      <c r="N1157" s="212" t="s">
        <v>47</v>
      </c>
      <c r="O1157" s="87"/>
      <c r="P1157" s="213">
        <f>O1157*H1157</f>
        <v>0</v>
      </c>
      <c r="Q1157" s="213">
        <v>0</v>
      </c>
      <c r="R1157" s="213">
        <f>Q1157*H1157</f>
        <v>0</v>
      </c>
      <c r="S1157" s="213">
        <v>0</v>
      </c>
      <c r="T1157" s="214">
        <f>S1157*H1157</f>
        <v>0</v>
      </c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R1157" s="215" t="s">
        <v>913</v>
      </c>
      <c r="AT1157" s="215" t="s">
        <v>163</v>
      </c>
      <c r="AU1157" s="215" t="s">
        <v>106</v>
      </c>
      <c r="AY1157" s="19" t="s">
        <v>161</v>
      </c>
      <c r="BE1157" s="216">
        <f>IF(N1157="základní",J1157,0)</f>
        <v>0</v>
      </c>
      <c r="BF1157" s="216">
        <f>IF(N1157="snížená",J1157,0)</f>
        <v>0</v>
      </c>
      <c r="BG1157" s="216">
        <f>IF(N1157="zákl. přenesená",J1157,0)</f>
        <v>0</v>
      </c>
      <c r="BH1157" s="216">
        <f>IF(N1157="sníž. přenesená",J1157,0)</f>
        <v>0</v>
      </c>
      <c r="BI1157" s="216">
        <f>IF(N1157="nulová",J1157,0)</f>
        <v>0</v>
      </c>
      <c r="BJ1157" s="19" t="s">
        <v>106</v>
      </c>
      <c r="BK1157" s="216">
        <f>ROUND(I1157*H1157,2)</f>
        <v>0</v>
      </c>
      <c r="BL1157" s="19" t="s">
        <v>913</v>
      </c>
      <c r="BM1157" s="215" t="s">
        <v>946</v>
      </c>
    </row>
    <row r="1158" s="2" customFormat="1">
      <c r="A1158" s="41"/>
      <c r="B1158" s="42"/>
      <c r="C1158" s="43"/>
      <c r="D1158" s="217" t="s">
        <v>169</v>
      </c>
      <c r="E1158" s="43"/>
      <c r="F1158" s="218" t="s">
        <v>947</v>
      </c>
      <c r="G1158" s="43"/>
      <c r="H1158" s="43"/>
      <c r="I1158" s="219"/>
      <c r="J1158" s="43"/>
      <c r="K1158" s="43"/>
      <c r="L1158" s="47"/>
      <c r="M1158" s="220"/>
      <c r="N1158" s="221"/>
      <c r="O1158" s="87"/>
      <c r="P1158" s="87"/>
      <c r="Q1158" s="87"/>
      <c r="R1158" s="87"/>
      <c r="S1158" s="87"/>
      <c r="T1158" s="88"/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T1158" s="19" t="s">
        <v>169</v>
      </c>
      <c r="AU1158" s="19" t="s">
        <v>106</v>
      </c>
    </row>
    <row r="1159" s="13" customFormat="1">
      <c r="A1159" s="13"/>
      <c r="B1159" s="222"/>
      <c r="C1159" s="223"/>
      <c r="D1159" s="224" t="s">
        <v>171</v>
      </c>
      <c r="E1159" s="225" t="s">
        <v>21</v>
      </c>
      <c r="F1159" s="226" t="s">
        <v>945</v>
      </c>
      <c r="G1159" s="223"/>
      <c r="H1159" s="225" t="s">
        <v>21</v>
      </c>
      <c r="I1159" s="227"/>
      <c r="J1159" s="223"/>
      <c r="K1159" s="223"/>
      <c r="L1159" s="228"/>
      <c r="M1159" s="229"/>
      <c r="N1159" s="230"/>
      <c r="O1159" s="230"/>
      <c r="P1159" s="230"/>
      <c r="Q1159" s="230"/>
      <c r="R1159" s="230"/>
      <c r="S1159" s="230"/>
      <c r="T1159" s="231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2" t="s">
        <v>171</v>
      </c>
      <c r="AU1159" s="232" t="s">
        <v>106</v>
      </c>
      <c r="AV1159" s="13" t="s">
        <v>83</v>
      </c>
      <c r="AW1159" s="13" t="s">
        <v>36</v>
      </c>
      <c r="AX1159" s="13" t="s">
        <v>75</v>
      </c>
      <c r="AY1159" s="232" t="s">
        <v>161</v>
      </c>
    </row>
    <row r="1160" s="14" customFormat="1">
      <c r="A1160" s="14"/>
      <c r="B1160" s="233"/>
      <c r="C1160" s="234"/>
      <c r="D1160" s="224" t="s">
        <v>171</v>
      </c>
      <c r="E1160" s="235" t="s">
        <v>21</v>
      </c>
      <c r="F1160" s="236" t="s">
        <v>83</v>
      </c>
      <c r="G1160" s="234"/>
      <c r="H1160" s="237">
        <v>1</v>
      </c>
      <c r="I1160" s="238"/>
      <c r="J1160" s="234"/>
      <c r="K1160" s="234"/>
      <c r="L1160" s="239"/>
      <c r="M1160" s="240"/>
      <c r="N1160" s="241"/>
      <c r="O1160" s="241"/>
      <c r="P1160" s="241"/>
      <c r="Q1160" s="241"/>
      <c r="R1160" s="241"/>
      <c r="S1160" s="241"/>
      <c r="T1160" s="242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43" t="s">
        <v>171</v>
      </c>
      <c r="AU1160" s="243" t="s">
        <v>106</v>
      </c>
      <c r="AV1160" s="14" t="s">
        <v>106</v>
      </c>
      <c r="AW1160" s="14" t="s">
        <v>36</v>
      </c>
      <c r="AX1160" s="14" t="s">
        <v>83</v>
      </c>
      <c r="AY1160" s="243" t="s">
        <v>161</v>
      </c>
    </row>
    <row r="1161" s="2" customFormat="1" ht="21.75" customHeight="1">
      <c r="A1161" s="41"/>
      <c r="B1161" s="42"/>
      <c r="C1161" s="204" t="s">
        <v>948</v>
      </c>
      <c r="D1161" s="204" t="s">
        <v>163</v>
      </c>
      <c r="E1161" s="205" t="s">
        <v>949</v>
      </c>
      <c r="F1161" s="206" t="s">
        <v>950</v>
      </c>
      <c r="G1161" s="207" t="s">
        <v>912</v>
      </c>
      <c r="H1161" s="208">
        <v>1</v>
      </c>
      <c r="I1161" s="209"/>
      <c r="J1161" s="210">
        <f>ROUND(I1161*H1161,2)</f>
        <v>0</v>
      </c>
      <c r="K1161" s="206" t="s">
        <v>166</v>
      </c>
      <c r="L1161" s="47"/>
      <c r="M1161" s="211" t="s">
        <v>21</v>
      </c>
      <c r="N1161" s="212" t="s">
        <v>47</v>
      </c>
      <c r="O1161" s="87"/>
      <c r="P1161" s="213">
        <f>O1161*H1161</f>
        <v>0</v>
      </c>
      <c r="Q1161" s="213">
        <v>0</v>
      </c>
      <c r="R1161" s="213">
        <f>Q1161*H1161</f>
        <v>0</v>
      </c>
      <c r="S1161" s="213">
        <v>0</v>
      </c>
      <c r="T1161" s="214">
        <f>S1161*H1161</f>
        <v>0</v>
      </c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R1161" s="215" t="s">
        <v>913</v>
      </c>
      <c r="AT1161" s="215" t="s">
        <v>163</v>
      </c>
      <c r="AU1161" s="215" t="s">
        <v>106</v>
      </c>
      <c r="AY1161" s="19" t="s">
        <v>161</v>
      </c>
      <c r="BE1161" s="216">
        <f>IF(N1161="základní",J1161,0)</f>
        <v>0</v>
      </c>
      <c r="BF1161" s="216">
        <f>IF(N1161="snížená",J1161,0)</f>
        <v>0</v>
      </c>
      <c r="BG1161" s="216">
        <f>IF(N1161="zákl. přenesená",J1161,0)</f>
        <v>0</v>
      </c>
      <c r="BH1161" s="216">
        <f>IF(N1161="sníž. přenesená",J1161,0)</f>
        <v>0</v>
      </c>
      <c r="BI1161" s="216">
        <f>IF(N1161="nulová",J1161,0)</f>
        <v>0</v>
      </c>
      <c r="BJ1161" s="19" t="s">
        <v>106</v>
      </c>
      <c r="BK1161" s="216">
        <f>ROUND(I1161*H1161,2)</f>
        <v>0</v>
      </c>
      <c r="BL1161" s="19" t="s">
        <v>913</v>
      </c>
      <c r="BM1161" s="215" t="s">
        <v>951</v>
      </c>
    </row>
    <row r="1162" s="2" customFormat="1">
      <c r="A1162" s="41"/>
      <c r="B1162" s="42"/>
      <c r="C1162" s="43"/>
      <c r="D1162" s="217" t="s">
        <v>169</v>
      </c>
      <c r="E1162" s="43"/>
      <c r="F1162" s="218" t="s">
        <v>952</v>
      </c>
      <c r="G1162" s="43"/>
      <c r="H1162" s="43"/>
      <c r="I1162" s="219"/>
      <c r="J1162" s="43"/>
      <c r="K1162" s="43"/>
      <c r="L1162" s="47"/>
      <c r="M1162" s="220"/>
      <c r="N1162" s="221"/>
      <c r="O1162" s="87"/>
      <c r="P1162" s="87"/>
      <c r="Q1162" s="87"/>
      <c r="R1162" s="87"/>
      <c r="S1162" s="87"/>
      <c r="T1162" s="88"/>
      <c r="U1162" s="41"/>
      <c r="V1162" s="41"/>
      <c r="W1162" s="41"/>
      <c r="X1162" s="41"/>
      <c r="Y1162" s="41"/>
      <c r="Z1162" s="41"/>
      <c r="AA1162" s="41"/>
      <c r="AB1162" s="41"/>
      <c r="AC1162" s="41"/>
      <c r="AD1162" s="41"/>
      <c r="AE1162" s="41"/>
      <c r="AT1162" s="19" t="s">
        <v>169</v>
      </c>
      <c r="AU1162" s="19" t="s">
        <v>106</v>
      </c>
    </row>
    <row r="1163" s="13" customFormat="1">
      <c r="A1163" s="13"/>
      <c r="B1163" s="222"/>
      <c r="C1163" s="223"/>
      <c r="D1163" s="224" t="s">
        <v>171</v>
      </c>
      <c r="E1163" s="225" t="s">
        <v>21</v>
      </c>
      <c r="F1163" s="226" t="s">
        <v>953</v>
      </c>
      <c r="G1163" s="223"/>
      <c r="H1163" s="225" t="s">
        <v>21</v>
      </c>
      <c r="I1163" s="227"/>
      <c r="J1163" s="223"/>
      <c r="K1163" s="223"/>
      <c r="L1163" s="228"/>
      <c r="M1163" s="229"/>
      <c r="N1163" s="230"/>
      <c r="O1163" s="230"/>
      <c r="P1163" s="230"/>
      <c r="Q1163" s="230"/>
      <c r="R1163" s="230"/>
      <c r="S1163" s="230"/>
      <c r="T1163" s="231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2" t="s">
        <v>171</v>
      </c>
      <c r="AU1163" s="232" t="s">
        <v>106</v>
      </c>
      <c r="AV1163" s="13" t="s">
        <v>83</v>
      </c>
      <c r="AW1163" s="13" t="s">
        <v>36</v>
      </c>
      <c r="AX1163" s="13" t="s">
        <v>75</v>
      </c>
      <c r="AY1163" s="232" t="s">
        <v>161</v>
      </c>
    </row>
    <row r="1164" s="14" customFormat="1">
      <c r="A1164" s="14"/>
      <c r="B1164" s="233"/>
      <c r="C1164" s="234"/>
      <c r="D1164" s="224" t="s">
        <v>171</v>
      </c>
      <c r="E1164" s="235" t="s">
        <v>21</v>
      </c>
      <c r="F1164" s="236" t="s">
        <v>83</v>
      </c>
      <c r="G1164" s="234"/>
      <c r="H1164" s="237">
        <v>1</v>
      </c>
      <c r="I1164" s="238"/>
      <c r="J1164" s="234"/>
      <c r="K1164" s="234"/>
      <c r="L1164" s="239"/>
      <c r="M1164" s="240"/>
      <c r="N1164" s="241"/>
      <c r="O1164" s="241"/>
      <c r="P1164" s="241"/>
      <c r="Q1164" s="241"/>
      <c r="R1164" s="241"/>
      <c r="S1164" s="241"/>
      <c r="T1164" s="242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43" t="s">
        <v>171</v>
      </c>
      <c r="AU1164" s="243" t="s">
        <v>106</v>
      </c>
      <c r="AV1164" s="14" t="s">
        <v>106</v>
      </c>
      <c r="AW1164" s="14" t="s">
        <v>36</v>
      </c>
      <c r="AX1164" s="14" t="s">
        <v>83</v>
      </c>
      <c r="AY1164" s="243" t="s">
        <v>161</v>
      </c>
    </row>
    <row r="1165" s="2" customFormat="1" ht="16.5" customHeight="1">
      <c r="A1165" s="41"/>
      <c r="B1165" s="42"/>
      <c r="C1165" s="204" t="s">
        <v>954</v>
      </c>
      <c r="D1165" s="204" t="s">
        <v>163</v>
      </c>
      <c r="E1165" s="205" t="s">
        <v>955</v>
      </c>
      <c r="F1165" s="206" t="s">
        <v>956</v>
      </c>
      <c r="G1165" s="207" t="s">
        <v>912</v>
      </c>
      <c r="H1165" s="208">
        <v>1</v>
      </c>
      <c r="I1165" s="209"/>
      <c r="J1165" s="210">
        <f>ROUND(I1165*H1165,2)</f>
        <v>0</v>
      </c>
      <c r="K1165" s="206" t="s">
        <v>166</v>
      </c>
      <c r="L1165" s="47"/>
      <c r="M1165" s="211" t="s">
        <v>21</v>
      </c>
      <c r="N1165" s="212" t="s">
        <v>47</v>
      </c>
      <c r="O1165" s="87"/>
      <c r="P1165" s="213">
        <f>O1165*H1165</f>
        <v>0</v>
      </c>
      <c r="Q1165" s="213">
        <v>0</v>
      </c>
      <c r="R1165" s="213">
        <f>Q1165*H1165</f>
        <v>0</v>
      </c>
      <c r="S1165" s="213">
        <v>0</v>
      </c>
      <c r="T1165" s="214">
        <f>S1165*H1165</f>
        <v>0</v>
      </c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R1165" s="215" t="s">
        <v>913</v>
      </c>
      <c r="AT1165" s="215" t="s">
        <v>163</v>
      </c>
      <c r="AU1165" s="215" t="s">
        <v>106</v>
      </c>
      <c r="AY1165" s="19" t="s">
        <v>161</v>
      </c>
      <c r="BE1165" s="216">
        <f>IF(N1165="základní",J1165,0)</f>
        <v>0</v>
      </c>
      <c r="BF1165" s="216">
        <f>IF(N1165="snížená",J1165,0)</f>
        <v>0</v>
      </c>
      <c r="BG1165" s="216">
        <f>IF(N1165="zákl. přenesená",J1165,0)</f>
        <v>0</v>
      </c>
      <c r="BH1165" s="216">
        <f>IF(N1165="sníž. přenesená",J1165,0)</f>
        <v>0</v>
      </c>
      <c r="BI1165" s="216">
        <f>IF(N1165="nulová",J1165,0)</f>
        <v>0</v>
      </c>
      <c r="BJ1165" s="19" t="s">
        <v>106</v>
      </c>
      <c r="BK1165" s="216">
        <f>ROUND(I1165*H1165,2)</f>
        <v>0</v>
      </c>
      <c r="BL1165" s="19" t="s">
        <v>913</v>
      </c>
      <c r="BM1165" s="215" t="s">
        <v>957</v>
      </c>
    </row>
    <row r="1166" s="2" customFormat="1">
      <c r="A1166" s="41"/>
      <c r="B1166" s="42"/>
      <c r="C1166" s="43"/>
      <c r="D1166" s="217" t="s">
        <v>169</v>
      </c>
      <c r="E1166" s="43"/>
      <c r="F1166" s="218" t="s">
        <v>958</v>
      </c>
      <c r="G1166" s="43"/>
      <c r="H1166" s="43"/>
      <c r="I1166" s="219"/>
      <c r="J1166" s="43"/>
      <c r="K1166" s="43"/>
      <c r="L1166" s="47"/>
      <c r="M1166" s="220"/>
      <c r="N1166" s="221"/>
      <c r="O1166" s="87"/>
      <c r="P1166" s="87"/>
      <c r="Q1166" s="87"/>
      <c r="R1166" s="87"/>
      <c r="S1166" s="87"/>
      <c r="T1166" s="88"/>
      <c r="U1166" s="41"/>
      <c r="V1166" s="41"/>
      <c r="W1166" s="41"/>
      <c r="X1166" s="41"/>
      <c r="Y1166" s="41"/>
      <c r="Z1166" s="41"/>
      <c r="AA1166" s="41"/>
      <c r="AB1166" s="41"/>
      <c r="AC1166" s="41"/>
      <c r="AD1166" s="41"/>
      <c r="AE1166" s="41"/>
      <c r="AT1166" s="19" t="s">
        <v>169</v>
      </c>
      <c r="AU1166" s="19" t="s">
        <v>106</v>
      </c>
    </row>
    <row r="1167" s="13" customFormat="1">
      <c r="A1167" s="13"/>
      <c r="B1167" s="222"/>
      <c r="C1167" s="223"/>
      <c r="D1167" s="224" t="s">
        <v>171</v>
      </c>
      <c r="E1167" s="225" t="s">
        <v>21</v>
      </c>
      <c r="F1167" s="226" t="s">
        <v>956</v>
      </c>
      <c r="G1167" s="223"/>
      <c r="H1167" s="225" t="s">
        <v>21</v>
      </c>
      <c r="I1167" s="227"/>
      <c r="J1167" s="223"/>
      <c r="K1167" s="223"/>
      <c r="L1167" s="228"/>
      <c r="M1167" s="229"/>
      <c r="N1167" s="230"/>
      <c r="O1167" s="230"/>
      <c r="P1167" s="230"/>
      <c r="Q1167" s="230"/>
      <c r="R1167" s="230"/>
      <c r="S1167" s="230"/>
      <c r="T1167" s="231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2" t="s">
        <v>171</v>
      </c>
      <c r="AU1167" s="232" t="s">
        <v>106</v>
      </c>
      <c r="AV1167" s="13" t="s">
        <v>83</v>
      </c>
      <c r="AW1167" s="13" t="s">
        <v>36</v>
      </c>
      <c r="AX1167" s="13" t="s">
        <v>75</v>
      </c>
      <c r="AY1167" s="232" t="s">
        <v>161</v>
      </c>
    </row>
    <row r="1168" s="14" customFormat="1">
      <c r="A1168" s="14"/>
      <c r="B1168" s="233"/>
      <c r="C1168" s="234"/>
      <c r="D1168" s="224" t="s">
        <v>171</v>
      </c>
      <c r="E1168" s="235" t="s">
        <v>21</v>
      </c>
      <c r="F1168" s="236" t="s">
        <v>83</v>
      </c>
      <c r="G1168" s="234"/>
      <c r="H1168" s="237">
        <v>1</v>
      </c>
      <c r="I1168" s="238"/>
      <c r="J1168" s="234"/>
      <c r="K1168" s="234"/>
      <c r="L1168" s="239"/>
      <c r="M1168" s="240"/>
      <c r="N1168" s="241"/>
      <c r="O1168" s="241"/>
      <c r="P1168" s="241"/>
      <c r="Q1168" s="241"/>
      <c r="R1168" s="241"/>
      <c r="S1168" s="241"/>
      <c r="T1168" s="242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43" t="s">
        <v>171</v>
      </c>
      <c r="AU1168" s="243" t="s">
        <v>106</v>
      </c>
      <c r="AV1168" s="14" t="s">
        <v>106</v>
      </c>
      <c r="AW1168" s="14" t="s">
        <v>36</v>
      </c>
      <c r="AX1168" s="14" t="s">
        <v>83</v>
      </c>
      <c r="AY1168" s="243" t="s">
        <v>161</v>
      </c>
    </row>
    <row r="1169" s="2" customFormat="1" ht="16.5" customHeight="1">
      <c r="A1169" s="41"/>
      <c r="B1169" s="42"/>
      <c r="C1169" s="204" t="s">
        <v>568</v>
      </c>
      <c r="D1169" s="204" t="s">
        <v>163</v>
      </c>
      <c r="E1169" s="205" t="s">
        <v>959</v>
      </c>
      <c r="F1169" s="206" t="s">
        <v>960</v>
      </c>
      <c r="G1169" s="207" t="s">
        <v>912</v>
      </c>
      <c r="H1169" s="208">
        <v>1</v>
      </c>
      <c r="I1169" s="209"/>
      <c r="J1169" s="210">
        <f>ROUND(I1169*H1169,2)</f>
        <v>0</v>
      </c>
      <c r="K1169" s="206" t="s">
        <v>166</v>
      </c>
      <c r="L1169" s="47"/>
      <c r="M1169" s="211" t="s">
        <v>21</v>
      </c>
      <c r="N1169" s="212" t="s">
        <v>47</v>
      </c>
      <c r="O1169" s="87"/>
      <c r="P1169" s="213">
        <f>O1169*H1169</f>
        <v>0</v>
      </c>
      <c r="Q1169" s="213">
        <v>0</v>
      </c>
      <c r="R1169" s="213">
        <f>Q1169*H1169</f>
        <v>0</v>
      </c>
      <c r="S1169" s="213">
        <v>0</v>
      </c>
      <c r="T1169" s="214">
        <f>S1169*H1169</f>
        <v>0</v>
      </c>
      <c r="U1169" s="41"/>
      <c r="V1169" s="41"/>
      <c r="W1169" s="41"/>
      <c r="X1169" s="41"/>
      <c r="Y1169" s="41"/>
      <c r="Z1169" s="41"/>
      <c r="AA1169" s="41"/>
      <c r="AB1169" s="41"/>
      <c r="AC1169" s="41"/>
      <c r="AD1169" s="41"/>
      <c r="AE1169" s="41"/>
      <c r="AR1169" s="215" t="s">
        <v>913</v>
      </c>
      <c r="AT1169" s="215" t="s">
        <v>163</v>
      </c>
      <c r="AU1169" s="215" t="s">
        <v>106</v>
      </c>
      <c r="AY1169" s="19" t="s">
        <v>161</v>
      </c>
      <c r="BE1169" s="216">
        <f>IF(N1169="základní",J1169,0)</f>
        <v>0</v>
      </c>
      <c r="BF1169" s="216">
        <f>IF(N1169="snížená",J1169,0)</f>
        <v>0</v>
      </c>
      <c r="BG1169" s="216">
        <f>IF(N1169="zákl. přenesená",J1169,0)</f>
        <v>0</v>
      </c>
      <c r="BH1169" s="216">
        <f>IF(N1169="sníž. přenesená",J1169,0)</f>
        <v>0</v>
      </c>
      <c r="BI1169" s="216">
        <f>IF(N1169="nulová",J1169,0)</f>
        <v>0</v>
      </c>
      <c r="BJ1169" s="19" t="s">
        <v>106</v>
      </c>
      <c r="BK1169" s="216">
        <f>ROUND(I1169*H1169,2)</f>
        <v>0</v>
      </c>
      <c r="BL1169" s="19" t="s">
        <v>913</v>
      </c>
      <c r="BM1169" s="215" t="s">
        <v>961</v>
      </c>
    </row>
    <row r="1170" s="2" customFormat="1">
      <c r="A1170" s="41"/>
      <c r="B1170" s="42"/>
      <c r="C1170" s="43"/>
      <c r="D1170" s="217" t="s">
        <v>169</v>
      </c>
      <c r="E1170" s="43"/>
      <c r="F1170" s="218" t="s">
        <v>962</v>
      </c>
      <c r="G1170" s="43"/>
      <c r="H1170" s="43"/>
      <c r="I1170" s="219"/>
      <c r="J1170" s="43"/>
      <c r="K1170" s="43"/>
      <c r="L1170" s="47"/>
      <c r="M1170" s="220"/>
      <c r="N1170" s="221"/>
      <c r="O1170" s="87"/>
      <c r="P1170" s="87"/>
      <c r="Q1170" s="87"/>
      <c r="R1170" s="87"/>
      <c r="S1170" s="87"/>
      <c r="T1170" s="88"/>
      <c r="U1170" s="41"/>
      <c r="V1170" s="41"/>
      <c r="W1170" s="41"/>
      <c r="X1170" s="41"/>
      <c r="Y1170" s="41"/>
      <c r="Z1170" s="41"/>
      <c r="AA1170" s="41"/>
      <c r="AB1170" s="41"/>
      <c r="AC1170" s="41"/>
      <c r="AD1170" s="41"/>
      <c r="AE1170" s="41"/>
      <c r="AT1170" s="19" t="s">
        <v>169</v>
      </c>
      <c r="AU1170" s="19" t="s">
        <v>106</v>
      </c>
    </row>
    <row r="1171" s="13" customFormat="1">
      <c r="A1171" s="13"/>
      <c r="B1171" s="222"/>
      <c r="C1171" s="223"/>
      <c r="D1171" s="224" t="s">
        <v>171</v>
      </c>
      <c r="E1171" s="225" t="s">
        <v>21</v>
      </c>
      <c r="F1171" s="226" t="s">
        <v>963</v>
      </c>
      <c r="G1171" s="223"/>
      <c r="H1171" s="225" t="s">
        <v>21</v>
      </c>
      <c r="I1171" s="227"/>
      <c r="J1171" s="223"/>
      <c r="K1171" s="223"/>
      <c r="L1171" s="228"/>
      <c r="M1171" s="229"/>
      <c r="N1171" s="230"/>
      <c r="O1171" s="230"/>
      <c r="P1171" s="230"/>
      <c r="Q1171" s="230"/>
      <c r="R1171" s="230"/>
      <c r="S1171" s="230"/>
      <c r="T1171" s="231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2" t="s">
        <v>171</v>
      </c>
      <c r="AU1171" s="232" t="s">
        <v>106</v>
      </c>
      <c r="AV1171" s="13" t="s">
        <v>83</v>
      </c>
      <c r="AW1171" s="13" t="s">
        <v>36</v>
      </c>
      <c r="AX1171" s="13" t="s">
        <v>75</v>
      </c>
      <c r="AY1171" s="232" t="s">
        <v>161</v>
      </c>
    </row>
    <row r="1172" s="14" customFormat="1">
      <c r="A1172" s="14"/>
      <c r="B1172" s="233"/>
      <c r="C1172" s="234"/>
      <c r="D1172" s="224" t="s">
        <v>171</v>
      </c>
      <c r="E1172" s="235" t="s">
        <v>21</v>
      </c>
      <c r="F1172" s="236" t="s">
        <v>83</v>
      </c>
      <c r="G1172" s="234"/>
      <c r="H1172" s="237">
        <v>1</v>
      </c>
      <c r="I1172" s="238"/>
      <c r="J1172" s="234"/>
      <c r="K1172" s="234"/>
      <c r="L1172" s="239"/>
      <c r="M1172" s="240"/>
      <c r="N1172" s="241"/>
      <c r="O1172" s="241"/>
      <c r="P1172" s="241"/>
      <c r="Q1172" s="241"/>
      <c r="R1172" s="241"/>
      <c r="S1172" s="241"/>
      <c r="T1172" s="242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43" t="s">
        <v>171</v>
      </c>
      <c r="AU1172" s="243" t="s">
        <v>106</v>
      </c>
      <c r="AV1172" s="14" t="s">
        <v>106</v>
      </c>
      <c r="AW1172" s="14" t="s">
        <v>36</v>
      </c>
      <c r="AX1172" s="14" t="s">
        <v>83</v>
      </c>
      <c r="AY1172" s="243" t="s">
        <v>161</v>
      </c>
    </row>
    <row r="1173" s="2" customFormat="1" ht="16.5" customHeight="1">
      <c r="A1173" s="41"/>
      <c r="B1173" s="42"/>
      <c r="C1173" s="204" t="s">
        <v>964</v>
      </c>
      <c r="D1173" s="204" t="s">
        <v>163</v>
      </c>
      <c r="E1173" s="205" t="s">
        <v>965</v>
      </c>
      <c r="F1173" s="206" t="s">
        <v>966</v>
      </c>
      <c r="G1173" s="207" t="s">
        <v>912</v>
      </c>
      <c r="H1173" s="208">
        <v>1</v>
      </c>
      <c r="I1173" s="209"/>
      <c r="J1173" s="210">
        <f>ROUND(I1173*H1173,2)</f>
        <v>0</v>
      </c>
      <c r="K1173" s="206" t="s">
        <v>166</v>
      </c>
      <c r="L1173" s="47"/>
      <c r="M1173" s="211" t="s">
        <v>21</v>
      </c>
      <c r="N1173" s="212" t="s">
        <v>47</v>
      </c>
      <c r="O1173" s="87"/>
      <c r="P1173" s="213">
        <f>O1173*H1173</f>
        <v>0</v>
      </c>
      <c r="Q1173" s="213">
        <v>0</v>
      </c>
      <c r="R1173" s="213">
        <f>Q1173*H1173</f>
        <v>0</v>
      </c>
      <c r="S1173" s="213">
        <v>0</v>
      </c>
      <c r="T1173" s="214">
        <f>S1173*H1173</f>
        <v>0</v>
      </c>
      <c r="U1173" s="41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R1173" s="215" t="s">
        <v>913</v>
      </c>
      <c r="AT1173" s="215" t="s">
        <v>163</v>
      </c>
      <c r="AU1173" s="215" t="s">
        <v>106</v>
      </c>
      <c r="AY1173" s="19" t="s">
        <v>161</v>
      </c>
      <c r="BE1173" s="216">
        <f>IF(N1173="základní",J1173,0)</f>
        <v>0</v>
      </c>
      <c r="BF1173" s="216">
        <f>IF(N1173="snížená",J1173,0)</f>
        <v>0</v>
      </c>
      <c r="BG1173" s="216">
        <f>IF(N1173="zákl. přenesená",J1173,0)</f>
        <v>0</v>
      </c>
      <c r="BH1173" s="216">
        <f>IF(N1173="sníž. přenesená",J1173,0)</f>
        <v>0</v>
      </c>
      <c r="BI1173" s="216">
        <f>IF(N1173="nulová",J1173,0)</f>
        <v>0</v>
      </c>
      <c r="BJ1173" s="19" t="s">
        <v>106</v>
      </c>
      <c r="BK1173" s="216">
        <f>ROUND(I1173*H1173,2)</f>
        <v>0</v>
      </c>
      <c r="BL1173" s="19" t="s">
        <v>913</v>
      </c>
      <c r="BM1173" s="215" t="s">
        <v>967</v>
      </c>
    </row>
    <row r="1174" s="2" customFormat="1">
      <c r="A1174" s="41"/>
      <c r="B1174" s="42"/>
      <c r="C1174" s="43"/>
      <c r="D1174" s="217" t="s">
        <v>169</v>
      </c>
      <c r="E1174" s="43"/>
      <c r="F1174" s="218" t="s">
        <v>968</v>
      </c>
      <c r="G1174" s="43"/>
      <c r="H1174" s="43"/>
      <c r="I1174" s="219"/>
      <c r="J1174" s="43"/>
      <c r="K1174" s="43"/>
      <c r="L1174" s="47"/>
      <c r="M1174" s="220"/>
      <c r="N1174" s="221"/>
      <c r="O1174" s="87"/>
      <c r="P1174" s="87"/>
      <c r="Q1174" s="87"/>
      <c r="R1174" s="87"/>
      <c r="S1174" s="87"/>
      <c r="T1174" s="88"/>
      <c r="U1174" s="41"/>
      <c r="V1174" s="41"/>
      <c r="W1174" s="41"/>
      <c r="X1174" s="41"/>
      <c r="Y1174" s="41"/>
      <c r="Z1174" s="41"/>
      <c r="AA1174" s="41"/>
      <c r="AB1174" s="41"/>
      <c r="AC1174" s="41"/>
      <c r="AD1174" s="41"/>
      <c r="AE1174" s="41"/>
      <c r="AT1174" s="19" t="s">
        <v>169</v>
      </c>
      <c r="AU1174" s="19" t="s">
        <v>106</v>
      </c>
    </row>
    <row r="1175" s="13" customFormat="1">
      <c r="A1175" s="13"/>
      <c r="B1175" s="222"/>
      <c r="C1175" s="223"/>
      <c r="D1175" s="224" t="s">
        <v>171</v>
      </c>
      <c r="E1175" s="225" t="s">
        <v>21</v>
      </c>
      <c r="F1175" s="226" t="s">
        <v>969</v>
      </c>
      <c r="G1175" s="223"/>
      <c r="H1175" s="225" t="s">
        <v>21</v>
      </c>
      <c r="I1175" s="227"/>
      <c r="J1175" s="223"/>
      <c r="K1175" s="223"/>
      <c r="L1175" s="228"/>
      <c r="M1175" s="229"/>
      <c r="N1175" s="230"/>
      <c r="O1175" s="230"/>
      <c r="P1175" s="230"/>
      <c r="Q1175" s="230"/>
      <c r="R1175" s="230"/>
      <c r="S1175" s="230"/>
      <c r="T1175" s="231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2" t="s">
        <v>171</v>
      </c>
      <c r="AU1175" s="232" t="s">
        <v>106</v>
      </c>
      <c r="AV1175" s="13" t="s">
        <v>83</v>
      </c>
      <c r="AW1175" s="13" t="s">
        <v>36</v>
      </c>
      <c r="AX1175" s="13" t="s">
        <v>75</v>
      </c>
      <c r="AY1175" s="232" t="s">
        <v>161</v>
      </c>
    </row>
    <row r="1176" s="14" customFormat="1">
      <c r="A1176" s="14"/>
      <c r="B1176" s="233"/>
      <c r="C1176" s="234"/>
      <c r="D1176" s="224" t="s">
        <v>171</v>
      </c>
      <c r="E1176" s="235" t="s">
        <v>21</v>
      </c>
      <c r="F1176" s="236" t="s">
        <v>83</v>
      </c>
      <c r="G1176" s="234"/>
      <c r="H1176" s="237">
        <v>1</v>
      </c>
      <c r="I1176" s="238"/>
      <c r="J1176" s="234"/>
      <c r="K1176" s="234"/>
      <c r="L1176" s="239"/>
      <c r="M1176" s="240"/>
      <c r="N1176" s="241"/>
      <c r="O1176" s="241"/>
      <c r="P1176" s="241"/>
      <c r="Q1176" s="241"/>
      <c r="R1176" s="241"/>
      <c r="S1176" s="241"/>
      <c r="T1176" s="242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3" t="s">
        <v>171</v>
      </c>
      <c r="AU1176" s="243" t="s">
        <v>106</v>
      </c>
      <c r="AV1176" s="14" t="s">
        <v>106</v>
      </c>
      <c r="AW1176" s="14" t="s">
        <v>36</v>
      </c>
      <c r="AX1176" s="14" t="s">
        <v>83</v>
      </c>
      <c r="AY1176" s="243" t="s">
        <v>161</v>
      </c>
    </row>
    <row r="1177" s="12" customFormat="1" ht="22.8" customHeight="1">
      <c r="A1177" s="12"/>
      <c r="B1177" s="188"/>
      <c r="C1177" s="189"/>
      <c r="D1177" s="190" t="s">
        <v>74</v>
      </c>
      <c r="E1177" s="202" t="s">
        <v>970</v>
      </c>
      <c r="F1177" s="202" t="s">
        <v>971</v>
      </c>
      <c r="G1177" s="189"/>
      <c r="H1177" s="189"/>
      <c r="I1177" s="192"/>
      <c r="J1177" s="203">
        <f>BK1177</f>
        <v>0</v>
      </c>
      <c r="K1177" s="189"/>
      <c r="L1177" s="194"/>
      <c r="M1177" s="195"/>
      <c r="N1177" s="196"/>
      <c r="O1177" s="196"/>
      <c r="P1177" s="197">
        <f>SUM(P1178:P1185)</f>
        <v>0</v>
      </c>
      <c r="Q1177" s="196"/>
      <c r="R1177" s="197">
        <f>SUM(R1178:R1185)</f>
        <v>0</v>
      </c>
      <c r="S1177" s="196"/>
      <c r="T1177" s="198">
        <f>SUM(T1178:T1185)</f>
        <v>0</v>
      </c>
      <c r="U1177" s="12"/>
      <c r="V1177" s="12"/>
      <c r="W1177" s="12"/>
      <c r="X1177" s="12"/>
      <c r="Y1177" s="12"/>
      <c r="Z1177" s="12"/>
      <c r="AA1177" s="12"/>
      <c r="AB1177" s="12"/>
      <c r="AC1177" s="12"/>
      <c r="AD1177" s="12"/>
      <c r="AE1177" s="12"/>
      <c r="AR1177" s="199" t="s">
        <v>215</v>
      </c>
      <c r="AT1177" s="200" t="s">
        <v>74</v>
      </c>
      <c r="AU1177" s="200" t="s">
        <v>83</v>
      </c>
      <c r="AY1177" s="199" t="s">
        <v>161</v>
      </c>
      <c r="BK1177" s="201">
        <f>SUM(BK1178:BK1185)</f>
        <v>0</v>
      </c>
    </row>
    <row r="1178" s="2" customFormat="1" ht="16.5" customHeight="1">
      <c r="A1178" s="41"/>
      <c r="B1178" s="42"/>
      <c r="C1178" s="204" t="s">
        <v>972</v>
      </c>
      <c r="D1178" s="204" t="s">
        <v>163</v>
      </c>
      <c r="E1178" s="205" t="s">
        <v>973</v>
      </c>
      <c r="F1178" s="206" t="s">
        <v>974</v>
      </c>
      <c r="G1178" s="207" t="s">
        <v>912</v>
      </c>
      <c r="H1178" s="208">
        <v>1</v>
      </c>
      <c r="I1178" s="209"/>
      <c r="J1178" s="210">
        <f>ROUND(I1178*H1178,2)</f>
        <v>0</v>
      </c>
      <c r="K1178" s="206" t="s">
        <v>166</v>
      </c>
      <c r="L1178" s="47"/>
      <c r="M1178" s="211" t="s">
        <v>21</v>
      </c>
      <c r="N1178" s="212" t="s">
        <v>47</v>
      </c>
      <c r="O1178" s="87"/>
      <c r="P1178" s="213">
        <f>O1178*H1178</f>
        <v>0</v>
      </c>
      <c r="Q1178" s="213">
        <v>0</v>
      </c>
      <c r="R1178" s="213">
        <f>Q1178*H1178</f>
        <v>0</v>
      </c>
      <c r="S1178" s="213">
        <v>0</v>
      </c>
      <c r="T1178" s="214">
        <f>S1178*H1178</f>
        <v>0</v>
      </c>
      <c r="U1178" s="41"/>
      <c r="V1178" s="41"/>
      <c r="W1178" s="41"/>
      <c r="X1178" s="41"/>
      <c r="Y1178" s="41"/>
      <c r="Z1178" s="41"/>
      <c r="AA1178" s="41"/>
      <c r="AB1178" s="41"/>
      <c r="AC1178" s="41"/>
      <c r="AD1178" s="41"/>
      <c r="AE1178" s="41"/>
      <c r="AR1178" s="215" t="s">
        <v>913</v>
      </c>
      <c r="AT1178" s="215" t="s">
        <v>163</v>
      </c>
      <c r="AU1178" s="215" t="s">
        <v>106</v>
      </c>
      <c r="AY1178" s="19" t="s">
        <v>161</v>
      </c>
      <c r="BE1178" s="216">
        <f>IF(N1178="základní",J1178,0)</f>
        <v>0</v>
      </c>
      <c r="BF1178" s="216">
        <f>IF(N1178="snížená",J1178,0)</f>
        <v>0</v>
      </c>
      <c r="BG1178" s="216">
        <f>IF(N1178="zákl. přenesená",J1178,0)</f>
        <v>0</v>
      </c>
      <c r="BH1178" s="216">
        <f>IF(N1178="sníž. přenesená",J1178,0)</f>
        <v>0</v>
      </c>
      <c r="BI1178" s="216">
        <f>IF(N1178="nulová",J1178,0)</f>
        <v>0</v>
      </c>
      <c r="BJ1178" s="19" t="s">
        <v>106</v>
      </c>
      <c r="BK1178" s="216">
        <f>ROUND(I1178*H1178,2)</f>
        <v>0</v>
      </c>
      <c r="BL1178" s="19" t="s">
        <v>913</v>
      </c>
      <c r="BM1178" s="215" t="s">
        <v>975</v>
      </c>
    </row>
    <row r="1179" s="2" customFormat="1">
      <c r="A1179" s="41"/>
      <c r="B1179" s="42"/>
      <c r="C1179" s="43"/>
      <c r="D1179" s="217" t="s">
        <v>169</v>
      </c>
      <c r="E1179" s="43"/>
      <c r="F1179" s="218" t="s">
        <v>976</v>
      </c>
      <c r="G1179" s="43"/>
      <c r="H1179" s="43"/>
      <c r="I1179" s="219"/>
      <c r="J1179" s="43"/>
      <c r="K1179" s="43"/>
      <c r="L1179" s="47"/>
      <c r="M1179" s="220"/>
      <c r="N1179" s="221"/>
      <c r="O1179" s="87"/>
      <c r="P1179" s="87"/>
      <c r="Q1179" s="87"/>
      <c r="R1179" s="87"/>
      <c r="S1179" s="87"/>
      <c r="T1179" s="88"/>
      <c r="U1179" s="41"/>
      <c r="V1179" s="41"/>
      <c r="W1179" s="41"/>
      <c r="X1179" s="41"/>
      <c r="Y1179" s="41"/>
      <c r="Z1179" s="41"/>
      <c r="AA1179" s="41"/>
      <c r="AB1179" s="41"/>
      <c r="AC1179" s="41"/>
      <c r="AD1179" s="41"/>
      <c r="AE1179" s="41"/>
      <c r="AT1179" s="19" t="s">
        <v>169</v>
      </c>
      <c r="AU1179" s="19" t="s">
        <v>106</v>
      </c>
    </row>
    <row r="1180" s="13" customFormat="1">
      <c r="A1180" s="13"/>
      <c r="B1180" s="222"/>
      <c r="C1180" s="223"/>
      <c r="D1180" s="224" t="s">
        <v>171</v>
      </c>
      <c r="E1180" s="225" t="s">
        <v>21</v>
      </c>
      <c r="F1180" s="226" t="s">
        <v>974</v>
      </c>
      <c r="G1180" s="223"/>
      <c r="H1180" s="225" t="s">
        <v>21</v>
      </c>
      <c r="I1180" s="227"/>
      <c r="J1180" s="223"/>
      <c r="K1180" s="223"/>
      <c r="L1180" s="228"/>
      <c r="M1180" s="229"/>
      <c r="N1180" s="230"/>
      <c r="O1180" s="230"/>
      <c r="P1180" s="230"/>
      <c r="Q1180" s="230"/>
      <c r="R1180" s="230"/>
      <c r="S1180" s="230"/>
      <c r="T1180" s="231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2" t="s">
        <v>171</v>
      </c>
      <c r="AU1180" s="232" t="s">
        <v>106</v>
      </c>
      <c r="AV1180" s="13" t="s">
        <v>83</v>
      </c>
      <c r="AW1180" s="13" t="s">
        <v>36</v>
      </c>
      <c r="AX1180" s="13" t="s">
        <v>75</v>
      </c>
      <c r="AY1180" s="232" t="s">
        <v>161</v>
      </c>
    </row>
    <row r="1181" s="14" customFormat="1">
      <c r="A1181" s="14"/>
      <c r="B1181" s="233"/>
      <c r="C1181" s="234"/>
      <c r="D1181" s="224" t="s">
        <v>171</v>
      </c>
      <c r="E1181" s="235" t="s">
        <v>21</v>
      </c>
      <c r="F1181" s="236" t="s">
        <v>83</v>
      </c>
      <c r="G1181" s="234"/>
      <c r="H1181" s="237">
        <v>1</v>
      </c>
      <c r="I1181" s="238"/>
      <c r="J1181" s="234"/>
      <c r="K1181" s="234"/>
      <c r="L1181" s="239"/>
      <c r="M1181" s="240"/>
      <c r="N1181" s="241"/>
      <c r="O1181" s="241"/>
      <c r="P1181" s="241"/>
      <c r="Q1181" s="241"/>
      <c r="R1181" s="241"/>
      <c r="S1181" s="241"/>
      <c r="T1181" s="242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43" t="s">
        <v>171</v>
      </c>
      <c r="AU1181" s="243" t="s">
        <v>106</v>
      </c>
      <c r="AV1181" s="14" t="s">
        <v>106</v>
      </c>
      <c r="AW1181" s="14" t="s">
        <v>36</v>
      </c>
      <c r="AX1181" s="14" t="s">
        <v>83</v>
      </c>
      <c r="AY1181" s="243" t="s">
        <v>161</v>
      </c>
    </row>
    <row r="1182" s="2" customFormat="1" ht="16.5" customHeight="1">
      <c r="A1182" s="41"/>
      <c r="B1182" s="42"/>
      <c r="C1182" s="204" t="s">
        <v>977</v>
      </c>
      <c r="D1182" s="204" t="s">
        <v>163</v>
      </c>
      <c r="E1182" s="205" t="s">
        <v>978</v>
      </c>
      <c r="F1182" s="206" t="s">
        <v>979</v>
      </c>
      <c r="G1182" s="207" t="s">
        <v>912</v>
      </c>
      <c r="H1182" s="208">
        <v>1</v>
      </c>
      <c r="I1182" s="209"/>
      <c r="J1182" s="210">
        <f>ROUND(I1182*H1182,2)</f>
        <v>0</v>
      </c>
      <c r="K1182" s="206" t="s">
        <v>166</v>
      </c>
      <c r="L1182" s="47"/>
      <c r="M1182" s="211" t="s">
        <v>21</v>
      </c>
      <c r="N1182" s="212" t="s">
        <v>47</v>
      </c>
      <c r="O1182" s="87"/>
      <c r="P1182" s="213">
        <f>O1182*H1182</f>
        <v>0</v>
      </c>
      <c r="Q1182" s="213">
        <v>0</v>
      </c>
      <c r="R1182" s="213">
        <f>Q1182*H1182</f>
        <v>0</v>
      </c>
      <c r="S1182" s="213">
        <v>0</v>
      </c>
      <c r="T1182" s="214">
        <f>S1182*H1182</f>
        <v>0</v>
      </c>
      <c r="U1182" s="41"/>
      <c r="V1182" s="41"/>
      <c r="W1182" s="41"/>
      <c r="X1182" s="41"/>
      <c r="Y1182" s="41"/>
      <c r="Z1182" s="41"/>
      <c r="AA1182" s="41"/>
      <c r="AB1182" s="41"/>
      <c r="AC1182" s="41"/>
      <c r="AD1182" s="41"/>
      <c r="AE1182" s="41"/>
      <c r="AR1182" s="215" t="s">
        <v>913</v>
      </c>
      <c r="AT1182" s="215" t="s">
        <v>163</v>
      </c>
      <c r="AU1182" s="215" t="s">
        <v>106</v>
      </c>
      <c r="AY1182" s="19" t="s">
        <v>161</v>
      </c>
      <c r="BE1182" s="216">
        <f>IF(N1182="základní",J1182,0)</f>
        <v>0</v>
      </c>
      <c r="BF1182" s="216">
        <f>IF(N1182="snížená",J1182,0)</f>
        <v>0</v>
      </c>
      <c r="BG1182" s="216">
        <f>IF(N1182="zákl. přenesená",J1182,0)</f>
        <v>0</v>
      </c>
      <c r="BH1182" s="216">
        <f>IF(N1182="sníž. přenesená",J1182,0)</f>
        <v>0</v>
      </c>
      <c r="BI1182" s="216">
        <f>IF(N1182="nulová",J1182,0)</f>
        <v>0</v>
      </c>
      <c r="BJ1182" s="19" t="s">
        <v>106</v>
      </c>
      <c r="BK1182" s="216">
        <f>ROUND(I1182*H1182,2)</f>
        <v>0</v>
      </c>
      <c r="BL1182" s="19" t="s">
        <v>913</v>
      </c>
      <c r="BM1182" s="215" t="s">
        <v>980</v>
      </c>
    </row>
    <row r="1183" s="2" customFormat="1">
      <c r="A1183" s="41"/>
      <c r="B1183" s="42"/>
      <c r="C1183" s="43"/>
      <c r="D1183" s="217" t="s">
        <v>169</v>
      </c>
      <c r="E1183" s="43"/>
      <c r="F1183" s="218" t="s">
        <v>981</v>
      </c>
      <c r="G1183" s="43"/>
      <c r="H1183" s="43"/>
      <c r="I1183" s="219"/>
      <c r="J1183" s="43"/>
      <c r="K1183" s="43"/>
      <c r="L1183" s="47"/>
      <c r="M1183" s="220"/>
      <c r="N1183" s="221"/>
      <c r="O1183" s="87"/>
      <c r="P1183" s="87"/>
      <c r="Q1183" s="87"/>
      <c r="R1183" s="87"/>
      <c r="S1183" s="87"/>
      <c r="T1183" s="88"/>
      <c r="U1183" s="41"/>
      <c r="V1183" s="41"/>
      <c r="W1183" s="41"/>
      <c r="X1183" s="41"/>
      <c r="Y1183" s="41"/>
      <c r="Z1183" s="41"/>
      <c r="AA1183" s="41"/>
      <c r="AB1183" s="41"/>
      <c r="AC1183" s="41"/>
      <c r="AD1183" s="41"/>
      <c r="AE1183" s="41"/>
      <c r="AT1183" s="19" t="s">
        <v>169</v>
      </c>
      <c r="AU1183" s="19" t="s">
        <v>106</v>
      </c>
    </row>
    <row r="1184" s="13" customFormat="1">
      <c r="A1184" s="13"/>
      <c r="B1184" s="222"/>
      <c r="C1184" s="223"/>
      <c r="D1184" s="224" t="s">
        <v>171</v>
      </c>
      <c r="E1184" s="225" t="s">
        <v>21</v>
      </c>
      <c r="F1184" s="226" t="s">
        <v>979</v>
      </c>
      <c r="G1184" s="223"/>
      <c r="H1184" s="225" t="s">
        <v>21</v>
      </c>
      <c r="I1184" s="227"/>
      <c r="J1184" s="223"/>
      <c r="K1184" s="223"/>
      <c r="L1184" s="228"/>
      <c r="M1184" s="229"/>
      <c r="N1184" s="230"/>
      <c r="O1184" s="230"/>
      <c r="P1184" s="230"/>
      <c r="Q1184" s="230"/>
      <c r="R1184" s="230"/>
      <c r="S1184" s="230"/>
      <c r="T1184" s="231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2" t="s">
        <v>171</v>
      </c>
      <c r="AU1184" s="232" t="s">
        <v>106</v>
      </c>
      <c r="AV1184" s="13" t="s">
        <v>83</v>
      </c>
      <c r="AW1184" s="13" t="s">
        <v>36</v>
      </c>
      <c r="AX1184" s="13" t="s">
        <v>75</v>
      </c>
      <c r="AY1184" s="232" t="s">
        <v>161</v>
      </c>
    </row>
    <row r="1185" s="14" customFormat="1">
      <c r="A1185" s="14"/>
      <c r="B1185" s="233"/>
      <c r="C1185" s="234"/>
      <c r="D1185" s="224" t="s">
        <v>171</v>
      </c>
      <c r="E1185" s="235" t="s">
        <v>21</v>
      </c>
      <c r="F1185" s="236" t="s">
        <v>83</v>
      </c>
      <c r="G1185" s="234"/>
      <c r="H1185" s="237">
        <v>1</v>
      </c>
      <c r="I1185" s="238"/>
      <c r="J1185" s="234"/>
      <c r="K1185" s="234"/>
      <c r="L1185" s="239"/>
      <c r="M1185" s="240"/>
      <c r="N1185" s="241"/>
      <c r="O1185" s="241"/>
      <c r="P1185" s="241"/>
      <c r="Q1185" s="241"/>
      <c r="R1185" s="241"/>
      <c r="S1185" s="241"/>
      <c r="T1185" s="242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3" t="s">
        <v>171</v>
      </c>
      <c r="AU1185" s="243" t="s">
        <v>106</v>
      </c>
      <c r="AV1185" s="14" t="s">
        <v>106</v>
      </c>
      <c r="AW1185" s="14" t="s">
        <v>36</v>
      </c>
      <c r="AX1185" s="14" t="s">
        <v>83</v>
      </c>
      <c r="AY1185" s="243" t="s">
        <v>161</v>
      </c>
    </row>
    <row r="1186" s="12" customFormat="1" ht="22.8" customHeight="1">
      <c r="A1186" s="12"/>
      <c r="B1186" s="188"/>
      <c r="C1186" s="189"/>
      <c r="D1186" s="190" t="s">
        <v>74</v>
      </c>
      <c r="E1186" s="202" t="s">
        <v>982</v>
      </c>
      <c r="F1186" s="202" t="s">
        <v>983</v>
      </c>
      <c r="G1186" s="189"/>
      <c r="H1186" s="189"/>
      <c r="I1186" s="192"/>
      <c r="J1186" s="203">
        <f>BK1186</f>
        <v>0</v>
      </c>
      <c r="K1186" s="189"/>
      <c r="L1186" s="194"/>
      <c r="M1186" s="195"/>
      <c r="N1186" s="196"/>
      <c r="O1186" s="196"/>
      <c r="P1186" s="197">
        <f>SUM(P1187:P1190)</f>
        <v>0</v>
      </c>
      <c r="Q1186" s="196"/>
      <c r="R1186" s="197">
        <f>SUM(R1187:R1190)</f>
        <v>0</v>
      </c>
      <c r="S1186" s="196"/>
      <c r="T1186" s="198">
        <f>SUM(T1187:T1190)</f>
        <v>0</v>
      </c>
      <c r="U1186" s="12"/>
      <c r="V1186" s="12"/>
      <c r="W1186" s="12"/>
      <c r="X1186" s="12"/>
      <c r="Y1186" s="12"/>
      <c r="Z1186" s="12"/>
      <c r="AA1186" s="12"/>
      <c r="AB1186" s="12"/>
      <c r="AC1186" s="12"/>
      <c r="AD1186" s="12"/>
      <c r="AE1186" s="12"/>
      <c r="AR1186" s="199" t="s">
        <v>215</v>
      </c>
      <c r="AT1186" s="200" t="s">
        <v>74</v>
      </c>
      <c r="AU1186" s="200" t="s">
        <v>83</v>
      </c>
      <c r="AY1186" s="199" t="s">
        <v>161</v>
      </c>
      <c r="BK1186" s="201">
        <f>SUM(BK1187:BK1190)</f>
        <v>0</v>
      </c>
    </row>
    <row r="1187" s="2" customFormat="1" ht="16.5" customHeight="1">
      <c r="A1187" s="41"/>
      <c r="B1187" s="42"/>
      <c r="C1187" s="204" t="s">
        <v>984</v>
      </c>
      <c r="D1187" s="204" t="s">
        <v>163</v>
      </c>
      <c r="E1187" s="205" t="s">
        <v>985</v>
      </c>
      <c r="F1187" s="206" t="s">
        <v>986</v>
      </c>
      <c r="G1187" s="207" t="s">
        <v>912</v>
      </c>
      <c r="H1187" s="208">
        <v>1</v>
      </c>
      <c r="I1187" s="209"/>
      <c r="J1187" s="210">
        <f>ROUND(I1187*H1187,2)</f>
        <v>0</v>
      </c>
      <c r="K1187" s="206" t="s">
        <v>166</v>
      </c>
      <c r="L1187" s="47"/>
      <c r="M1187" s="211" t="s">
        <v>21</v>
      </c>
      <c r="N1187" s="212" t="s">
        <v>47</v>
      </c>
      <c r="O1187" s="87"/>
      <c r="P1187" s="213">
        <f>O1187*H1187</f>
        <v>0</v>
      </c>
      <c r="Q1187" s="213">
        <v>0</v>
      </c>
      <c r="R1187" s="213">
        <f>Q1187*H1187</f>
        <v>0</v>
      </c>
      <c r="S1187" s="213">
        <v>0</v>
      </c>
      <c r="T1187" s="214">
        <f>S1187*H1187</f>
        <v>0</v>
      </c>
      <c r="U1187" s="41"/>
      <c r="V1187" s="41"/>
      <c r="W1187" s="41"/>
      <c r="X1187" s="41"/>
      <c r="Y1187" s="41"/>
      <c r="Z1187" s="41"/>
      <c r="AA1187" s="41"/>
      <c r="AB1187" s="41"/>
      <c r="AC1187" s="41"/>
      <c r="AD1187" s="41"/>
      <c r="AE1187" s="41"/>
      <c r="AR1187" s="215" t="s">
        <v>913</v>
      </c>
      <c r="AT1187" s="215" t="s">
        <v>163</v>
      </c>
      <c r="AU1187" s="215" t="s">
        <v>106</v>
      </c>
      <c r="AY1187" s="19" t="s">
        <v>161</v>
      </c>
      <c r="BE1187" s="216">
        <f>IF(N1187="základní",J1187,0)</f>
        <v>0</v>
      </c>
      <c r="BF1187" s="216">
        <f>IF(N1187="snížená",J1187,0)</f>
        <v>0</v>
      </c>
      <c r="BG1187" s="216">
        <f>IF(N1187="zákl. přenesená",J1187,0)</f>
        <v>0</v>
      </c>
      <c r="BH1187" s="216">
        <f>IF(N1187="sníž. přenesená",J1187,0)</f>
        <v>0</v>
      </c>
      <c r="BI1187" s="216">
        <f>IF(N1187="nulová",J1187,0)</f>
        <v>0</v>
      </c>
      <c r="BJ1187" s="19" t="s">
        <v>106</v>
      </c>
      <c r="BK1187" s="216">
        <f>ROUND(I1187*H1187,2)</f>
        <v>0</v>
      </c>
      <c r="BL1187" s="19" t="s">
        <v>913</v>
      </c>
      <c r="BM1187" s="215" t="s">
        <v>987</v>
      </c>
    </row>
    <row r="1188" s="2" customFormat="1">
      <c r="A1188" s="41"/>
      <c r="B1188" s="42"/>
      <c r="C1188" s="43"/>
      <c r="D1188" s="217" t="s">
        <v>169</v>
      </c>
      <c r="E1188" s="43"/>
      <c r="F1188" s="218" t="s">
        <v>988</v>
      </c>
      <c r="G1188" s="43"/>
      <c r="H1188" s="43"/>
      <c r="I1188" s="219"/>
      <c r="J1188" s="43"/>
      <c r="K1188" s="43"/>
      <c r="L1188" s="47"/>
      <c r="M1188" s="220"/>
      <c r="N1188" s="221"/>
      <c r="O1188" s="87"/>
      <c r="P1188" s="87"/>
      <c r="Q1188" s="87"/>
      <c r="R1188" s="87"/>
      <c r="S1188" s="87"/>
      <c r="T1188" s="88"/>
      <c r="U1188" s="41"/>
      <c r="V1188" s="41"/>
      <c r="W1188" s="41"/>
      <c r="X1188" s="41"/>
      <c r="Y1188" s="41"/>
      <c r="Z1188" s="41"/>
      <c r="AA1188" s="41"/>
      <c r="AB1188" s="41"/>
      <c r="AC1188" s="41"/>
      <c r="AD1188" s="41"/>
      <c r="AE1188" s="41"/>
      <c r="AT1188" s="19" t="s">
        <v>169</v>
      </c>
      <c r="AU1188" s="19" t="s">
        <v>106</v>
      </c>
    </row>
    <row r="1189" s="13" customFormat="1">
      <c r="A1189" s="13"/>
      <c r="B1189" s="222"/>
      <c r="C1189" s="223"/>
      <c r="D1189" s="224" t="s">
        <v>171</v>
      </c>
      <c r="E1189" s="225" t="s">
        <v>21</v>
      </c>
      <c r="F1189" s="226" t="s">
        <v>989</v>
      </c>
      <c r="G1189" s="223"/>
      <c r="H1189" s="225" t="s">
        <v>21</v>
      </c>
      <c r="I1189" s="227"/>
      <c r="J1189" s="223"/>
      <c r="K1189" s="223"/>
      <c r="L1189" s="228"/>
      <c r="M1189" s="229"/>
      <c r="N1189" s="230"/>
      <c r="O1189" s="230"/>
      <c r="P1189" s="230"/>
      <c r="Q1189" s="230"/>
      <c r="R1189" s="230"/>
      <c r="S1189" s="230"/>
      <c r="T1189" s="231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2" t="s">
        <v>171</v>
      </c>
      <c r="AU1189" s="232" t="s">
        <v>106</v>
      </c>
      <c r="AV1189" s="13" t="s">
        <v>83</v>
      </c>
      <c r="AW1189" s="13" t="s">
        <v>36</v>
      </c>
      <c r="AX1189" s="13" t="s">
        <v>75</v>
      </c>
      <c r="AY1189" s="232" t="s">
        <v>161</v>
      </c>
    </row>
    <row r="1190" s="14" customFormat="1">
      <c r="A1190" s="14"/>
      <c r="B1190" s="233"/>
      <c r="C1190" s="234"/>
      <c r="D1190" s="224" t="s">
        <v>171</v>
      </c>
      <c r="E1190" s="235" t="s">
        <v>21</v>
      </c>
      <c r="F1190" s="236" t="s">
        <v>83</v>
      </c>
      <c r="G1190" s="234"/>
      <c r="H1190" s="237">
        <v>1</v>
      </c>
      <c r="I1190" s="238"/>
      <c r="J1190" s="234"/>
      <c r="K1190" s="234"/>
      <c r="L1190" s="239"/>
      <c r="M1190" s="240"/>
      <c r="N1190" s="241"/>
      <c r="O1190" s="241"/>
      <c r="P1190" s="241"/>
      <c r="Q1190" s="241"/>
      <c r="R1190" s="241"/>
      <c r="S1190" s="241"/>
      <c r="T1190" s="242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43" t="s">
        <v>171</v>
      </c>
      <c r="AU1190" s="243" t="s">
        <v>106</v>
      </c>
      <c r="AV1190" s="14" t="s">
        <v>106</v>
      </c>
      <c r="AW1190" s="14" t="s">
        <v>36</v>
      </c>
      <c r="AX1190" s="14" t="s">
        <v>83</v>
      </c>
      <c r="AY1190" s="243" t="s">
        <v>161</v>
      </c>
    </row>
    <row r="1191" s="12" customFormat="1" ht="22.8" customHeight="1">
      <c r="A1191" s="12"/>
      <c r="B1191" s="188"/>
      <c r="C1191" s="189"/>
      <c r="D1191" s="190" t="s">
        <v>74</v>
      </c>
      <c r="E1191" s="202" t="s">
        <v>990</v>
      </c>
      <c r="F1191" s="202" t="s">
        <v>991</v>
      </c>
      <c r="G1191" s="189"/>
      <c r="H1191" s="189"/>
      <c r="I1191" s="192"/>
      <c r="J1191" s="203">
        <f>BK1191</f>
        <v>0</v>
      </c>
      <c r="K1191" s="189"/>
      <c r="L1191" s="194"/>
      <c r="M1191" s="195"/>
      <c r="N1191" s="196"/>
      <c r="O1191" s="196"/>
      <c r="P1191" s="197">
        <f>SUM(P1192:P1195)</f>
        <v>0</v>
      </c>
      <c r="Q1191" s="196"/>
      <c r="R1191" s="197">
        <f>SUM(R1192:R1195)</f>
        <v>0</v>
      </c>
      <c r="S1191" s="196"/>
      <c r="T1191" s="198">
        <f>SUM(T1192:T1195)</f>
        <v>0</v>
      </c>
      <c r="U1191" s="12"/>
      <c r="V1191" s="12"/>
      <c r="W1191" s="12"/>
      <c r="X1191" s="12"/>
      <c r="Y1191" s="12"/>
      <c r="Z1191" s="12"/>
      <c r="AA1191" s="12"/>
      <c r="AB1191" s="12"/>
      <c r="AC1191" s="12"/>
      <c r="AD1191" s="12"/>
      <c r="AE1191" s="12"/>
      <c r="AR1191" s="199" t="s">
        <v>215</v>
      </c>
      <c r="AT1191" s="200" t="s">
        <v>74</v>
      </c>
      <c r="AU1191" s="200" t="s">
        <v>83</v>
      </c>
      <c r="AY1191" s="199" t="s">
        <v>161</v>
      </c>
      <c r="BK1191" s="201">
        <f>SUM(BK1192:BK1195)</f>
        <v>0</v>
      </c>
    </row>
    <row r="1192" s="2" customFormat="1" ht="16.5" customHeight="1">
      <c r="A1192" s="41"/>
      <c r="B1192" s="42"/>
      <c r="C1192" s="204" t="s">
        <v>992</v>
      </c>
      <c r="D1192" s="204" t="s">
        <v>163</v>
      </c>
      <c r="E1192" s="205" t="s">
        <v>993</v>
      </c>
      <c r="F1192" s="206" t="s">
        <v>994</v>
      </c>
      <c r="G1192" s="207" t="s">
        <v>912</v>
      </c>
      <c r="H1192" s="208">
        <v>1</v>
      </c>
      <c r="I1192" s="209"/>
      <c r="J1192" s="210">
        <f>ROUND(I1192*H1192,2)</f>
        <v>0</v>
      </c>
      <c r="K1192" s="206" t="s">
        <v>166</v>
      </c>
      <c r="L1192" s="47"/>
      <c r="M1192" s="211" t="s">
        <v>21</v>
      </c>
      <c r="N1192" s="212" t="s">
        <v>47</v>
      </c>
      <c r="O1192" s="87"/>
      <c r="P1192" s="213">
        <f>O1192*H1192</f>
        <v>0</v>
      </c>
      <c r="Q1192" s="213">
        <v>0</v>
      </c>
      <c r="R1192" s="213">
        <f>Q1192*H1192</f>
        <v>0</v>
      </c>
      <c r="S1192" s="213">
        <v>0</v>
      </c>
      <c r="T1192" s="214">
        <f>S1192*H1192</f>
        <v>0</v>
      </c>
      <c r="U1192" s="41"/>
      <c r="V1192" s="41"/>
      <c r="W1192" s="41"/>
      <c r="X1192" s="41"/>
      <c r="Y1192" s="41"/>
      <c r="Z1192" s="41"/>
      <c r="AA1192" s="41"/>
      <c r="AB1192" s="41"/>
      <c r="AC1192" s="41"/>
      <c r="AD1192" s="41"/>
      <c r="AE1192" s="41"/>
      <c r="AR1192" s="215" t="s">
        <v>913</v>
      </c>
      <c r="AT1192" s="215" t="s">
        <v>163</v>
      </c>
      <c r="AU1192" s="215" t="s">
        <v>106</v>
      </c>
      <c r="AY1192" s="19" t="s">
        <v>161</v>
      </c>
      <c r="BE1192" s="216">
        <f>IF(N1192="základní",J1192,0)</f>
        <v>0</v>
      </c>
      <c r="BF1192" s="216">
        <f>IF(N1192="snížená",J1192,0)</f>
        <v>0</v>
      </c>
      <c r="BG1192" s="216">
        <f>IF(N1192="zákl. přenesená",J1192,0)</f>
        <v>0</v>
      </c>
      <c r="BH1192" s="216">
        <f>IF(N1192="sníž. přenesená",J1192,0)</f>
        <v>0</v>
      </c>
      <c r="BI1192" s="216">
        <f>IF(N1192="nulová",J1192,0)</f>
        <v>0</v>
      </c>
      <c r="BJ1192" s="19" t="s">
        <v>106</v>
      </c>
      <c r="BK1192" s="216">
        <f>ROUND(I1192*H1192,2)</f>
        <v>0</v>
      </c>
      <c r="BL1192" s="19" t="s">
        <v>913</v>
      </c>
      <c r="BM1192" s="215" t="s">
        <v>995</v>
      </c>
    </row>
    <row r="1193" s="2" customFormat="1">
      <c r="A1193" s="41"/>
      <c r="B1193" s="42"/>
      <c r="C1193" s="43"/>
      <c r="D1193" s="217" t="s">
        <v>169</v>
      </c>
      <c r="E1193" s="43"/>
      <c r="F1193" s="218" t="s">
        <v>996</v>
      </c>
      <c r="G1193" s="43"/>
      <c r="H1193" s="43"/>
      <c r="I1193" s="219"/>
      <c r="J1193" s="43"/>
      <c r="K1193" s="43"/>
      <c r="L1193" s="47"/>
      <c r="M1193" s="220"/>
      <c r="N1193" s="221"/>
      <c r="O1193" s="87"/>
      <c r="P1193" s="87"/>
      <c r="Q1193" s="87"/>
      <c r="R1193" s="87"/>
      <c r="S1193" s="87"/>
      <c r="T1193" s="88"/>
      <c r="U1193" s="41"/>
      <c r="V1193" s="41"/>
      <c r="W1193" s="41"/>
      <c r="X1193" s="41"/>
      <c r="Y1193" s="41"/>
      <c r="Z1193" s="41"/>
      <c r="AA1193" s="41"/>
      <c r="AB1193" s="41"/>
      <c r="AC1193" s="41"/>
      <c r="AD1193" s="41"/>
      <c r="AE1193" s="41"/>
      <c r="AT1193" s="19" t="s">
        <v>169</v>
      </c>
      <c r="AU1193" s="19" t="s">
        <v>106</v>
      </c>
    </row>
    <row r="1194" s="13" customFormat="1">
      <c r="A1194" s="13"/>
      <c r="B1194" s="222"/>
      <c r="C1194" s="223"/>
      <c r="D1194" s="224" t="s">
        <v>171</v>
      </c>
      <c r="E1194" s="225" t="s">
        <v>21</v>
      </c>
      <c r="F1194" s="226" t="s">
        <v>997</v>
      </c>
      <c r="G1194" s="223"/>
      <c r="H1194" s="225" t="s">
        <v>21</v>
      </c>
      <c r="I1194" s="227"/>
      <c r="J1194" s="223"/>
      <c r="K1194" s="223"/>
      <c r="L1194" s="228"/>
      <c r="M1194" s="229"/>
      <c r="N1194" s="230"/>
      <c r="O1194" s="230"/>
      <c r="P1194" s="230"/>
      <c r="Q1194" s="230"/>
      <c r="R1194" s="230"/>
      <c r="S1194" s="230"/>
      <c r="T1194" s="231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2" t="s">
        <v>171</v>
      </c>
      <c r="AU1194" s="232" t="s">
        <v>106</v>
      </c>
      <c r="AV1194" s="13" t="s">
        <v>83</v>
      </c>
      <c r="AW1194" s="13" t="s">
        <v>36</v>
      </c>
      <c r="AX1194" s="13" t="s">
        <v>75</v>
      </c>
      <c r="AY1194" s="232" t="s">
        <v>161</v>
      </c>
    </row>
    <row r="1195" s="14" customFormat="1">
      <c r="A1195" s="14"/>
      <c r="B1195" s="233"/>
      <c r="C1195" s="234"/>
      <c r="D1195" s="224" t="s">
        <v>171</v>
      </c>
      <c r="E1195" s="235" t="s">
        <v>21</v>
      </c>
      <c r="F1195" s="236" t="s">
        <v>83</v>
      </c>
      <c r="G1195" s="234"/>
      <c r="H1195" s="237">
        <v>1</v>
      </c>
      <c r="I1195" s="238"/>
      <c r="J1195" s="234"/>
      <c r="K1195" s="234"/>
      <c r="L1195" s="239"/>
      <c r="M1195" s="269"/>
      <c r="N1195" s="270"/>
      <c r="O1195" s="270"/>
      <c r="P1195" s="270"/>
      <c r="Q1195" s="270"/>
      <c r="R1195" s="270"/>
      <c r="S1195" s="270"/>
      <c r="T1195" s="271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43" t="s">
        <v>171</v>
      </c>
      <c r="AU1195" s="243" t="s">
        <v>106</v>
      </c>
      <c r="AV1195" s="14" t="s">
        <v>106</v>
      </c>
      <c r="AW1195" s="14" t="s">
        <v>36</v>
      </c>
      <c r="AX1195" s="14" t="s">
        <v>83</v>
      </c>
      <c r="AY1195" s="243" t="s">
        <v>161</v>
      </c>
    </row>
    <row r="1196" s="2" customFormat="1" ht="6.96" customHeight="1">
      <c r="A1196" s="41"/>
      <c r="B1196" s="62"/>
      <c r="C1196" s="63"/>
      <c r="D1196" s="63"/>
      <c r="E1196" s="63"/>
      <c r="F1196" s="63"/>
      <c r="G1196" s="63"/>
      <c r="H1196" s="63"/>
      <c r="I1196" s="63"/>
      <c r="J1196" s="63"/>
      <c r="K1196" s="63"/>
      <c r="L1196" s="47"/>
      <c r="M1196" s="41"/>
      <c r="O1196" s="41"/>
      <c r="P1196" s="41"/>
      <c r="Q1196" s="41"/>
      <c r="R1196" s="41"/>
      <c r="S1196" s="41"/>
      <c r="T1196" s="41"/>
      <c r="U1196" s="41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</row>
  </sheetData>
  <sheetProtection sheet="1" autoFilter="0" formatColumns="0" formatRows="0" objects="1" scenarios="1" spinCount="100000" saltValue="Mu+usumNgz3hAdMGljZJJmIlhHR1qw+HbM3ykRvFCsbA7i454zvZ7P0mcd1kgjInrnoRe3dvdofG068VsDnMVA==" hashValue="GSzdOX09ZVuGVzv5z1ipSWN82oNiKpuKdqnKO7ABsg75fAaEQQ0E40km/H+4wjZ6yaRsbUxGyC5K1mHpjJX5xA==" algorithmName="SHA-512" password="CC35"/>
  <autoFilter ref="C97:K1195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4_02/310271015"/>
    <hyperlink ref="F109" r:id="rId2" display="https://podminky.urs.cz/item/CS_URS_2024_02/622135001"/>
    <hyperlink ref="F208" r:id="rId3" display="https://podminky.urs.cz/item/CS_URS_2024_02/636311114"/>
    <hyperlink ref="F220" r:id="rId4" display="https://podminky.urs.cz/item/CS_URS_2024_02/941111112"/>
    <hyperlink ref="F227" r:id="rId5" display="https://podminky.urs.cz/item/CS_URS_2024_02/941111212"/>
    <hyperlink ref="F238" r:id="rId6" display="https://podminky.urs.cz/item/CS_URS_2024_02/941111322"/>
    <hyperlink ref="F245" r:id="rId7" display="https://podminky.urs.cz/item/CS_URS_2024_02/941111812"/>
    <hyperlink ref="F252" r:id="rId8" display="https://podminky.urs.cz/item/CS_URS_2024_02/944511111"/>
    <hyperlink ref="F259" r:id="rId9" display="https://podminky.urs.cz/item/CS_URS_2024_02/944511211"/>
    <hyperlink ref="F270" r:id="rId10" display="https://podminky.urs.cz/item/CS_URS_2024_02/944511811"/>
    <hyperlink ref="F277" r:id="rId11" display="https://podminky.urs.cz/item/CS_URS_2024_02/952901111"/>
    <hyperlink ref="F285" r:id="rId12" display="https://podminky.urs.cz/item/CS_URS_2024_02/965041341"/>
    <hyperlink ref="F301" r:id="rId13" display="https://podminky.urs.cz/item/CS_URS_2024_02/965043341"/>
    <hyperlink ref="F320" r:id="rId14" display="https://podminky.urs.cz/item/CS_URS_2024_02/965045112"/>
    <hyperlink ref="F342" r:id="rId15" display="https://podminky.urs.cz/item/CS_URS_2024_02/965049111"/>
    <hyperlink ref="F358" r:id="rId16" display="https://podminky.urs.cz/item/CS_URS_2024_02/965081213"/>
    <hyperlink ref="F375" r:id="rId17" display="https://podminky.urs.cz/item/CS_URS_2024_02/974031167"/>
    <hyperlink ref="F383" r:id="rId18" display="https://podminky.urs.cz/item/CS_URS_2024_02/974031169"/>
    <hyperlink ref="F391" r:id="rId19" display="https://podminky.urs.cz/item/CS_URS_2024_02/993111111"/>
    <hyperlink ref="F398" r:id="rId20" display="https://podminky.urs.cz/item/CS_URS_2024_02/993111119"/>
    <hyperlink ref="F438" r:id="rId21" display="https://podminky.urs.cz/item/CS_URS_2024_02/997013155"/>
    <hyperlink ref="F440" r:id="rId22" display="https://podminky.urs.cz/item/CS_URS_2024_02/997013501"/>
    <hyperlink ref="F442" r:id="rId23" display="https://podminky.urs.cz/item/CS_URS_2024_02/997013509"/>
    <hyperlink ref="F445" r:id="rId24" display="https://podminky.urs.cz/item/CS_URS_2024_02/997013814"/>
    <hyperlink ref="F447" r:id="rId25" display="https://podminky.urs.cz/item/CS_URS_2024_02/997013869"/>
    <hyperlink ref="F449" r:id="rId26" display="https://podminky.urs.cz/item/CS_URS_2024_02/997013871"/>
    <hyperlink ref="F451" r:id="rId27" display="https://podminky.urs.cz/item/CS_URS_2024_02/997013873"/>
    <hyperlink ref="F454" r:id="rId28" display="https://podminky.urs.cz/item/CS_URS_2024_02/998011003"/>
    <hyperlink ref="F458" r:id="rId29" display="https://podminky.urs.cz/item/CS_URS_2024_02/712300843"/>
    <hyperlink ref="F474" r:id="rId30" display="https://podminky.urs.cz/item/CS_URS_2024_02/712300854"/>
    <hyperlink ref="F487" r:id="rId31" display="https://podminky.urs.cz/item/CS_URS_2024_02/712340831"/>
    <hyperlink ref="F505" r:id="rId32" display="https://podminky.urs.cz/item/CS_URS_2024_02/712361801"/>
    <hyperlink ref="F524" r:id="rId33" display="https://podminky.urs.cz/item/CS_URS_2024_02/712363352"/>
    <hyperlink ref="F531" r:id="rId34" display="https://podminky.urs.cz/item/CS_URS_2024_02/712363354"/>
    <hyperlink ref="F538" r:id="rId35" display="https://podminky.urs.cz/item/CS_URS_2024_02/712363355"/>
    <hyperlink ref="F545" r:id="rId36" display="https://podminky.urs.cz/item/CS_URS_2024_02/712363358"/>
    <hyperlink ref="F552" r:id="rId37" display="https://podminky.urs.cz/item/CS_URS_2024_02/712363369"/>
    <hyperlink ref="F565" r:id="rId38" display="https://podminky.urs.cz/item/CS_URS_2024_02/712363384"/>
    <hyperlink ref="F574" r:id="rId39" display="https://podminky.urs.cz/item/CS_URS_2024_02/712363385"/>
    <hyperlink ref="F583" r:id="rId40" display="https://podminky.urs.cz/item/CS_URS_2024_02/712840861"/>
    <hyperlink ref="F598" r:id="rId41" display="https://podminky.urs.cz/item/CS_URS_2024_02/712861801"/>
    <hyperlink ref="F613" r:id="rId42" display="https://podminky.urs.cz/item/CS_URS_2024_02/712990812"/>
    <hyperlink ref="F627" r:id="rId43" display="https://podminky.urs.cz/item/CS_URS_2024_02/712990813"/>
    <hyperlink ref="F641" r:id="rId44" display="https://podminky.urs.cz/item/CS_URS_2024_02/712311111"/>
    <hyperlink ref="F651" r:id="rId45" display="https://podminky.urs.cz/item/CS_URS_2024_02/712341559"/>
    <hyperlink ref="F661" r:id="rId46" display="https://podminky.urs.cz/item/CS_URS_2024_02/712361701"/>
    <hyperlink ref="F672" r:id="rId47" display="https://podminky.urs.cz/item/CS_URS_2024_02/712363544"/>
    <hyperlink ref="F679" r:id="rId48" display="https://podminky.urs.cz/item/CS_URS_2024_02/712363545"/>
    <hyperlink ref="F686" r:id="rId49" display="https://podminky.urs.cz/item/CS_URS_2024_02/712363546"/>
    <hyperlink ref="F695" r:id="rId50" display="https://podminky.urs.cz/item/CS_URS_2024_02/712811111"/>
    <hyperlink ref="F716" r:id="rId51" display="https://podminky.urs.cz/item/CS_URS_2024_02/712831101"/>
    <hyperlink ref="F748" r:id="rId52" display="https://podminky.urs.cz/item/CS_URS_2024_02/712841559"/>
    <hyperlink ref="F769" r:id="rId53" display="https://podminky.urs.cz/item/CS_URS_2024_02/712861705"/>
    <hyperlink ref="F798" r:id="rId54" display="https://podminky.urs.cz/item/CS_URS_2024_02/712363005"/>
    <hyperlink ref="F813" r:id="rId55" display="https://podminky.urs.cz/item/CS_URS_2024_02/712363122"/>
    <hyperlink ref="F819" r:id="rId56" display="https://podminky.urs.cz/item/CS_URS_2024_02/712363115"/>
    <hyperlink ref="F835" r:id="rId57" display="https://podminky.urs.cz/item/CS_URS_2024_02/712998004"/>
    <hyperlink ref="F844" r:id="rId58" display="https://podminky.urs.cz/item/CS_URS_2024_02/712998201"/>
    <hyperlink ref="F853" r:id="rId59" display="https://podminky.urs.cz/item/CS_URS_2024_02/712999003"/>
    <hyperlink ref="F861" r:id="rId60" display="https://podminky.urs.cz/item/CS_URS_2024_02/998712103"/>
    <hyperlink ref="F864" r:id="rId61" display="https://podminky.urs.cz/item/CS_URS_2024_02/713131241"/>
    <hyperlink ref="F881" r:id="rId62" display="https://podminky.urs.cz/item/CS_URS_2024_02/713140812"/>
    <hyperlink ref="F896" r:id="rId63" display="https://podminky.urs.cz/item/CS_URS_2024_02/713141131"/>
    <hyperlink ref="F906" r:id="rId64" display="https://podminky.urs.cz/item/CS_URS_2024_02/713141151"/>
    <hyperlink ref="F916" r:id="rId65" display="https://podminky.urs.cz/item/CS_URS_2024_02/713141253"/>
    <hyperlink ref="F924" r:id="rId66" display="https://podminky.urs.cz/item/CS_URS_2024_02/713141311"/>
    <hyperlink ref="F947" r:id="rId67" display="https://podminky.urs.cz/item/CS_URS_2024_02/998713103"/>
    <hyperlink ref="F950" r:id="rId68" display="https://podminky.urs.cz/item/CS_URS_2024_02/721239114"/>
    <hyperlink ref="F957" r:id="rId69" display="https://podminky.urs.cz/item/CS_URS_2024_02/721910912"/>
    <hyperlink ref="F963" r:id="rId70" display="https://podminky.urs.cz/item/CS_URS_2024_02/998721103"/>
    <hyperlink ref="F966" r:id="rId71" display="https://podminky.urs.cz/item/CS_URS_2024_02/751721111"/>
    <hyperlink ref="F973" r:id="rId72" display="https://podminky.urs.cz/item/CS_URS_2024_02/751721811"/>
    <hyperlink ref="F980" r:id="rId73" display="https://podminky.urs.cz/item/CS_URS_2024_02/998751102"/>
    <hyperlink ref="F983" r:id="rId74" display="https://podminky.urs.cz/item/CS_URS_2024_02/764001821"/>
    <hyperlink ref="F998" r:id="rId75" display="https://podminky.urs.cz/item/CS_URS_2024_02/764002841"/>
    <hyperlink ref="F1006" r:id="rId76" display="https://podminky.urs.cz/item/CS_URS_2024_02/764002861"/>
    <hyperlink ref="F1014" r:id="rId77" display="https://podminky.urs.cz/item/CS_URS_2024_02/764002871"/>
    <hyperlink ref="F1041" r:id="rId78" display="https://podminky.urs.cz/item/CS_URS_2024_02/764004811"/>
    <hyperlink ref="F1053" r:id="rId79" display="https://podminky.urs.cz/item/CS_URS_2024_02/764011624"/>
    <hyperlink ref="F1072" r:id="rId80" display="https://podminky.urs.cz/item/CS_URS_2024_02/998764103"/>
    <hyperlink ref="F1075" r:id="rId81" display="https://podminky.urs.cz/item/CS_URS_2024_02/767163102"/>
    <hyperlink ref="F1084" r:id="rId82" display="https://podminky.urs.cz/item/CS_URS_2024_02/767210161"/>
    <hyperlink ref="F1093" r:id="rId83" display="https://podminky.urs.cz/item/CS_URS_2024_02/767995115"/>
    <hyperlink ref="F1117" r:id="rId84" display="https://podminky.urs.cz/item/CS_URS_2024_02/767996802"/>
    <hyperlink ref="F1131" r:id="rId85" display="https://podminky.urs.cz/item/CS_URS_2024_02/998767103"/>
    <hyperlink ref="F1135" r:id="rId86" display="https://podminky.urs.cz/item/CS_URS_2024_02/011002000"/>
    <hyperlink ref="F1139" r:id="rId87" display="https://podminky.urs.cz/item/CS_URS_2024_02/011514000"/>
    <hyperlink ref="F1143" r:id="rId88" display="https://podminky.urs.cz/item/CS_URS_2024_02/013294000"/>
    <hyperlink ref="F1147" r:id="rId89" display="https://podminky.urs.cz/item/CS_URS_2024_02/043194000"/>
    <hyperlink ref="F1154" r:id="rId90" display="https://podminky.urs.cz/item/CS_URS_2024_02/031002000"/>
    <hyperlink ref="F1158" r:id="rId91" display="https://podminky.urs.cz/item/CS_URS_2024_02/032002000"/>
    <hyperlink ref="F1162" r:id="rId92" display="https://podminky.urs.cz/item/CS_URS_2024_02/033002000"/>
    <hyperlink ref="F1166" r:id="rId93" display="https://podminky.urs.cz/item/CS_URS_2024_02/034002000"/>
    <hyperlink ref="F1170" r:id="rId94" display="https://podminky.urs.cz/item/CS_URS_2024_02/035002000"/>
    <hyperlink ref="F1174" r:id="rId95" display="https://podminky.urs.cz/item/CS_URS_2024_02/039002000"/>
    <hyperlink ref="F1179" r:id="rId96" display="https://podminky.urs.cz/item/CS_URS_2024_02/045203000"/>
    <hyperlink ref="F1183" r:id="rId97" display="https://podminky.urs.cz/item/CS_URS_2024_02/045303000"/>
    <hyperlink ref="F1188" r:id="rId98" display="https://podminky.urs.cz/item/CS_URS_2024_02/061002000"/>
    <hyperlink ref="F1193" r:id="rId99" display="https://podminky.urs.cz/item/CS_URS_2024_02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2"/>
    </row>
    <row r="4" s="1" customFormat="1" ht="24.96" customHeight="1">
      <c r="B4" s="22"/>
      <c r="C4" s="130" t="s">
        <v>998</v>
      </c>
      <c r="H4" s="22"/>
    </row>
    <row r="5" s="1" customFormat="1" ht="12" customHeight="1">
      <c r="B5" s="22"/>
      <c r="C5" s="272" t="s">
        <v>13</v>
      </c>
      <c r="D5" s="140" t="s">
        <v>14</v>
      </c>
      <c r="E5" s="1"/>
      <c r="F5" s="1"/>
      <c r="H5" s="22"/>
    </row>
    <row r="6" s="1" customFormat="1" ht="36.96" customHeight="1">
      <c r="B6" s="22"/>
      <c r="C6" s="273" t="s">
        <v>16</v>
      </c>
      <c r="D6" s="274" t="s">
        <v>17</v>
      </c>
      <c r="E6" s="1"/>
      <c r="F6" s="1"/>
      <c r="H6" s="22"/>
    </row>
    <row r="7" s="1" customFormat="1" ht="16.5" customHeight="1">
      <c r="B7" s="22"/>
      <c r="C7" s="132" t="s">
        <v>24</v>
      </c>
      <c r="D7" s="137" t="str">
        <f>'Rekapitulace stavby'!AN8</f>
        <v>31. 1. 2025</v>
      </c>
      <c r="H7" s="22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77"/>
      <c r="B9" s="275"/>
      <c r="C9" s="276" t="s">
        <v>56</v>
      </c>
      <c r="D9" s="277" t="s">
        <v>57</v>
      </c>
      <c r="E9" s="277" t="s">
        <v>148</v>
      </c>
      <c r="F9" s="278" t="s">
        <v>999</v>
      </c>
      <c r="G9" s="177"/>
      <c r="H9" s="275"/>
    </row>
    <row r="10" s="2" customFormat="1" ht="26.4" customHeight="1">
      <c r="A10" s="41"/>
      <c r="B10" s="47"/>
      <c r="C10" s="279" t="s">
        <v>80</v>
      </c>
      <c r="D10" s="279" t="s">
        <v>81</v>
      </c>
      <c r="E10" s="41"/>
      <c r="F10" s="41"/>
      <c r="G10" s="41"/>
      <c r="H10" s="47"/>
    </row>
    <row r="11" s="2" customFormat="1" ht="16.8" customHeight="1">
      <c r="A11" s="41"/>
      <c r="B11" s="47"/>
      <c r="C11" s="280" t="s">
        <v>85</v>
      </c>
      <c r="D11" s="281" t="s">
        <v>86</v>
      </c>
      <c r="E11" s="282" t="s">
        <v>87</v>
      </c>
      <c r="F11" s="283">
        <v>2.5699999999999998</v>
      </c>
      <c r="G11" s="41"/>
      <c r="H11" s="47"/>
    </row>
    <row r="12" s="2" customFormat="1" ht="16.8" customHeight="1">
      <c r="A12" s="41"/>
      <c r="B12" s="47"/>
      <c r="C12" s="284" t="s">
        <v>21</v>
      </c>
      <c r="D12" s="284" t="s">
        <v>172</v>
      </c>
      <c r="E12" s="19" t="s">
        <v>21</v>
      </c>
      <c r="F12" s="285">
        <v>0</v>
      </c>
      <c r="G12" s="41"/>
      <c r="H12" s="47"/>
    </row>
    <row r="13" s="2" customFormat="1" ht="16.8" customHeight="1">
      <c r="A13" s="41"/>
      <c r="B13" s="47"/>
      <c r="C13" s="284" t="s">
        <v>21</v>
      </c>
      <c r="D13" s="284" t="s">
        <v>187</v>
      </c>
      <c r="E13" s="19" t="s">
        <v>21</v>
      </c>
      <c r="F13" s="285">
        <v>0</v>
      </c>
      <c r="G13" s="41"/>
      <c r="H13" s="47"/>
    </row>
    <row r="14" s="2" customFormat="1" ht="16.8" customHeight="1">
      <c r="A14" s="41"/>
      <c r="B14" s="47"/>
      <c r="C14" s="284" t="s">
        <v>21</v>
      </c>
      <c r="D14" s="284" t="s">
        <v>188</v>
      </c>
      <c r="E14" s="19" t="s">
        <v>21</v>
      </c>
      <c r="F14" s="285">
        <v>2.5699999999999998</v>
      </c>
      <c r="G14" s="41"/>
      <c r="H14" s="47"/>
    </row>
    <row r="15" s="2" customFormat="1" ht="16.8" customHeight="1">
      <c r="A15" s="41"/>
      <c r="B15" s="47"/>
      <c r="C15" s="284" t="s">
        <v>21</v>
      </c>
      <c r="D15" s="284" t="s">
        <v>175</v>
      </c>
      <c r="E15" s="19" t="s">
        <v>21</v>
      </c>
      <c r="F15" s="285">
        <v>2.5699999999999998</v>
      </c>
      <c r="G15" s="41"/>
      <c r="H15" s="47"/>
    </row>
    <row r="16" s="2" customFormat="1" ht="16.8" customHeight="1">
      <c r="A16" s="41"/>
      <c r="B16" s="47"/>
      <c r="C16" s="286" t="s">
        <v>1000</v>
      </c>
      <c r="D16" s="41"/>
      <c r="E16" s="41"/>
      <c r="F16" s="41"/>
      <c r="G16" s="41"/>
      <c r="H16" s="47"/>
    </row>
    <row r="17" s="2" customFormat="1" ht="16.8" customHeight="1">
      <c r="A17" s="41"/>
      <c r="B17" s="47"/>
      <c r="C17" s="284" t="s">
        <v>178</v>
      </c>
      <c r="D17" s="284" t="s">
        <v>1001</v>
      </c>
      <c r="E17" s="19" t="s">
        <v>92</v>
      </c>
      <c r="F17" s="285">
        <v>19.495000000000001</v>
      </c>
      <c r="G17" s="41"/>
      <c r="H17" s="47"/>
    </row>
    <row r="18" s="2" customFormat="1" ht="16.8" customHeight="1">
      <c r="A18" s="41"/>
      <c r="B18" s="47"/>
      <c r="C18" s="284" t="s">
        <v>572</v>
      </c>
      <c r="D18" s="284" t="s">
        <v>1002</v>
      </c>
      <c r="E18" s="19" t="s">
        <v>92</v>
      </c>
      <c r="F18" s="285">
        <v>19.495000000000001</v>
      </c>
      <c r="G18" s="41"/>
      <c r="H18" s="47"/>
    </row>
    <row r="19" s="2" customFormat="1" ht="16.8" customHeight="1">
      <c r="A19" s="41"/>
      <c r="B19" s="47"/>
      <c r="C19" s="284" t="s">
        <v>596</v>
      </c>
      <c r="D19" s="284" t="s">
        <v>1003</v>
      </c>
      <c r="E19" s="19" t="s">
        <v>92</v>
      </c>
      <c r="F19" s="285">
        <v>19.495000000000001</v>
      </c>
      <c r="G19" s="41"/>
      <c r="H19" s="47"/>
    </row>
    <row r="20" s="2" customFormat="1" ht="16.8" customHeight="1">
      <c r="A20" s="41"/>
      <c r="B20" s="47"/>
      <c r="C20" s="284" t="s">
        <v>601</v>
      </c>
      <c r="D20" s="284" t="s">
        <v>1004</v>
      </c>
      <c r="E20" s="19" t="s">
        <v>92</v>
      </c>
      <c r="F20" s="285">
        <v>45.137</v>
      </c>
      <c r="G20" s="41"/>
      <c r="H20" s="47"/>
    </row>
    <row r="21" s="2" customFormat="1">
      <c r="A21" s="41"/>
      <c r="B21" s="47"/>
      <c r="C21" s="284" t="s">
        <v>701</v>
      </c>
      <c r="D21" s="284" t="s">
        <v>1005</v>
      </c>
      <c r="E21" s="19" t="s">
        <v>92</v>
      </c>
      <c r="F21" s="285">
        <v>0.57799999999999996</v>
      </c>
      <c r="G21" s="41"/>
      <c r="H21" s="47"/>
    </row>
    <row r="22" s="2" customFormat="1" ht="16.8" customHeight="1">
      <c r="A22" s="41"/>
      <c r="B22" s="47"/>
      <c r="C22" s="284" t="s">
        <v>803</v>
      </c>
      <c r="D22" s="284" t="s">
        <v>1006</v>
      </c>
      <c r="E22" s="19" t="s">
        <v>87</v>
      </c>
      <c r="F22" s="285">
        <v>58.289999999999999</v>
      </c>
      <c r="G22" s="41"/>
      <c r="H22" s="47"/>
    </row>
    <row r="23" s="2" customFormat="1" ht="16.8" customHeight="1">
      <c r="A23" s="41"/>
      <c r="B23" s="47"/>
      <c r="C23" s="284" t="s">
        <v>855</v>
      </c>
      <c r="D23" s="284" t="s">
        <v>1007</v>
      </c>
      <c r="E23" s="19" t="s">
        <v>87</v>
      </c>
      <c r="F23" s="285">
        <v>2.5699999999999998</v>
      </c>
      <c r="G23" s="41"/>
      <c r="H23" s="47"/>
    </row>
    <row r="24" s="2" customFormat="1" ht="16.8" customHeight="1">
      <c r="A24" s="41"/>
      <c r="B24" s="47"/>
      <c r="C24" s="284" t="s">
        <v>312</v>
      </c>
      <c r="D24" s="284" t="s">
        <v>1008</v>
      </c>
      <c r="E24" s="19" t="s">
        <v>92</v>
      </c>
      <c r="F24" s="285">
        <v>23.349</v>
      </c>
      <c r="G24" s="41"/>
      <c r="H24" s="47"/>
    </row>
    <row r="25" s="2" customFormat="1">
      <c r="A25" s="41"/>
      <c r="B25" s="47"/>
      <c r="C25" s="284" t="s">
        <v>195</v>
      </c>
      <c r="D25" s="284" t="s">
        <v>1009</v>
      </c>
      <c r="E25" s="19" t="s">
        <v>92</v>
      </c>
      <c r="F25" s="285">
        <v>23.349</v>
      </c>
      <c r="G25" s="41"/>
      <c r="H25" s="47"/>
    </row>
    <row r="26" s="2" customFormat="1" ht="16.8" customHeight="1">
      <c r="A26" s="41"/>
      <c r="B26" s="47"/>
      <c r="C26" s="284" t="s">
        <v>353</v>
      </c>
      <c r="D26" s="284" t="s">
        <v>354</v>
      </c>
      <c r="E26" s="19" t="s">
        <v>92</v>
      </c>
      <c r="F26" s="285">
        <v>83.176000000000002</v>
      </c>
      <c r="G26" s="41"/>
      <c r="H26" s="47"/>
    </row>
    <row r="27" s="2" customFormat="1" ht="16.8" customHeight="1">
      <c r="A27" s="41"/>
      <c r="B27" s="47"/>
      <c r="C27" s="284" t="s">
        <v>688</v>
      </c>
      <c r="D27" s="284" t="s">
        <v>689</v>
      </c>
      <c r="E27" s="19" t="s">
        <v>92</v>
      </c>
      <c r="F27" s="285">
        <v>6.7290000000000001</v>
      </c>
      <c r="G27" s="41"/>
      <c r="H27" s="47"/>
    </row>
    <row r="28" s="2" customFormat="1" ht="16.8" customHeight="1">
      <c r="A28" s="41"/>
      <c r="B28" s="47"/>
      <c r="C28" s="284" t="s">
        <v>582</v>
      </c>
      <c r="D28" s="284" t="s">
        <v>583</v>
      </c>
      <c r="E28" s="19" t="s">
        <v>92</v>
      </c>
      <c r="F28" s="285">
        <v>17.911000000000001</v>
      </c>
      <c r="G28" s="41"/>
      <c r="H28" s="47"/>
    </row>
    <row r="29" s="2" customFormat="1">
      <c r="A29" s="41"/>
      <c r="B29" s="47"/>
      <c r="C29" s="284" t="s">
        <v>207</v>
      </c>
      <c r="D29" s="284" t="s">
        <v>208</v>
      </c>
      <c r="E29" s="19" t="s">
        <v>209</v>
      </c>
      <c r="F29" s="285">
        <v>221.816</v>
      </c>
      <c r="G29" s="41"/>
      <c r="H29" s="47"/>
    </row>
    <row r="30" s="2" customFormat="1">
      <c r="A30" s="41"/>
      <c r="B30" s="47"/>
      <c r="C30" s="284" t="s">
        <v>216</v>
      </c>
      <c r="D30" s="284" t="s">
        <v>217</v>
      </c>
      <c r="E30" s="19" t="s">
        <v>209</v>
      </c>
      <c r="F30" s="285">
        <v>1109.078</v>
      </c>
      <c r="G30" s="41"/>
      <c r="H30" s="47"/>
    </row>
    <row r="31" s="2" customFormat="1" ht="16.8" customHeight="1">
      <c r="A31" s="41"/>
      <c r="B31" s="47"/>
      <c r="C31" s="280" t="s">
        <v>103</v>
      </c>
      <c r="D31" s="281" t="s">
        <v>104</v>
      </c>
      <c r="E31" s="282" t="s">
        <v>105</v>
      </c>
      <c r="F31" s="283">
        <v>2</v>
      </c>
      <c r="G31" s="41"/>
      <c r="H31" s="47"/>
    </row>
    <row r="32" s="2" customFormat="1" ht="16.8" customHeight="1">
      <c r="A32" s="41"/>
      <c r="B32" s="47"/>
      <c r="C32" s="284" t="s">
        <v>21</v>
      </c>
      <c r="D32" s="284" t="s">
        <v>172</v>
      </c>
      <c r="E32" s="19" t="s">
        <v>21</v>
      </c>
      <c r="F32" s="285">
        <v>0</v>
      </c>
      <c r="G32" s="41"/>
      <c r="H32" s="47"/>
    </row>
    <row r="33" s="2" customFormat="1" ht="16.8" customHeight="1">
      <c r="A33" s="41"/>
      <c r="B33" s="47"/>
      <c r="C33" s="284" t="s">
        <v>21</v>
      </c>
      <c r="D33" s="284" t="s">
        <v>187</v>
      </c>
      <c r="E33" s="19" t="s">
        <v>21</v>
      </c>
      <c r="F33" s="285">
        <v>0</v>
      </c>
      <c r="G33" s="41"/>
      <c r="H33" s="47"/>
    </row>
    <row r="34" s="2" customFormat="1" ht="16.8" customHeight="1">
      <c r="A34" s="41"/>
      <c r="B34" s="47"/>
      <c r="C34" s="284" t="s">
        <v>21</v>
      </c>
      <c r="D34" s="284" t="s">
        <v>335</v>
      </c>
      <c r="E34" s="19" t="s">
        <v>21</v>
      </c>
      <c r="F34" s="285">
        <v>2</v>
      </c>
      <c r="G34" s="41"/>
      <c r="H34" s="47"/>
    </row>
    <row r="35" s="2" customFormat="1" ht="16.8" customHeight="1">
      <c r="A35" s="41"/>
      <c r="B35" s="47"/>
      <c r="C35" s="284" t="s">
        <v>21</v>
      </c>
      <c r="D35" s="284" t="s">
        <v>175</v>
      </c>
      <c r="E35" s="19" t="s">
        <v>21</v>
      </c>
      <c r="F35" s="285">
        <v>2</v>
      </c>
      <c r="G35" s="41"/>
      <c r="H35" s="47"/>
    </row>
    <row r="36" s="2" customFormat="1" ht="16.8" customHeight="1">
      <c r="A36" s="41"/>
      <c r="B36" s="47"/>
      <c r="C36" s="286" t="s">
        <v>1000</v>
      </c>
      <c r="D36" s="41"/>
      <c r="E36" s="41"/>
      <c r="F36" s="41"/>
      <c r="G36" s="41"/>
      <c r="H36" s="47"/>
    </row>
    <row r="37" s="2" customFormat="1" ht="16.8" customHeight="1">
      <c r="A37" s="41"/>
      <c r="B37" s="47"/>
      <c r="C37" s="284" t="s">
        <v>656</v>
      </c>
      <c r="D37" s="284" t="s">
        <v>1010</v>
      </c>
      <c r="E37" s="19" t="s">
        <v>105</v>
      </c>
      <c r="F37" s="285">
        <v>2</v>
      </c>
      <c r="G37" s="41"/>
      <c r="H37" s="47"/>
    </row>
    <row r="38" s="2" customFormat="1" ht="16.8" customHeight="1">
      <c r="A38" s="41"/>
      <c r="B38" s="47"/>
      <c r="C38" s="284" t="s">
        <v>638</v>
      </c>
      <c r="D38" s="284" t="s">
        <v>639</v>
      </c>
      <c r="E38" s="19" t="s">
        <v>105</v>
      </c>
      <c r="F38" s="285">
        <v>2</v>
      </c>
      <c r="G38" s="41"/>
      <c r="H38" s="47"/>
    </row>
    <row r="39" s="2" customFormat="1" ht="16.8" customHeight="1">
      <c r="A39" s="41"/>
      <c r="B39" s="47"/>
      <c r="C39" s="280" t="s">
        <v>108</v>
      </c>
      <c r="D39" s="281" t="s">
        <v>109</v>
      </c>
      <c r="E39" s="282" t="s">
        <v>105</v>
      </c>
      <c r="F39" s="283">
        <v>2</v>
      </c>
      <c r="G39" s="41"/>
      <c r="H39" s="47"/>
    </row>
    <row r="40" s="2" customFormat="1" ht="16.8" customHeight="1">
      <c r="A40" s="41"/>
      <c r="B40" s="47"/>
      <c r="C40" s="284" t="s">
        <v>21</v>
      </c>
      <c r="D40" s="284" t="s">
        <v>172</v>
      </c>
      <c r="E40" s="19" t="s">
        <v>21</v>
      </c>
      <c r="F40" s="285">
        <v>0</v>
      </c>
      <c r="G40" s="41"/>
      <c r="H40" s="47"/>
    </row>
    <row r="41" s="2" customFormat="1" ht="16.8" customHeight="1">
      <c r="A41" s="41"/>
      <c r="B41" s="47"/>
      <c r="C41" s="284" t="s">
        <v>21</v>
      </c>
      <c r="D41" s="284" t="s">
        <v>187</v>
      </c>
      <c r="E41" s="19" t="s">
        <v>21</v>
      </c>
      <c r="F41" s="285">
        <v>0</v>
      </c>
      <c r="G41" s="41"/>
      <c r="H41" s="47"/>
    </row>
    <row r="42" s="2" customFormat="1" ht="16.8" customHeight="1">
      <c r="A42" s="41"/>
      <c r="B42" s="47"/>
      <c r="C42" s="284" t="s">
        <v>21</v>
      </c>
      <c r="D42" s="284" t="s">
        <v>335</v>
      </c>
      <c r="E42" s="19" t="s">
        <v>21</v>
      </c>
      <c r="F42" s="285">
        <v>2</v>
      </c>
      <c r="G42" s="41"/>
      <c r="H42" s="47"/>
    </row>
    <row r="43" s="2" customFormat="1" ht="16.8" customHeight="1">
      <c r="A43" s="41"/>
      <c r="B43" s="47"/>
      <c r="C43" s="284" t="s">
        <v>21</v>
      </c>
      <c r="D43" s="284" t="s">
        <v>175</v>
      </c>
      <c r="E43" s="19" t="s">
        <v>21</v>
      </c>
      <c r="F43" s="285">
        <v>2</v>
      </c>
      <c r="G43" s="41"/>
      <c r="H43" s="47"/>
    </row>
    <row r="44" s="2" customFormat="1" ht="16.8" customHeight="1">
      <c r="A44" s="41"/>
      <c r="B44" s="47"/>
      <c r="C44" s="286" t="s">
        <v>1000</v>
      </c>
      <c r="D44" s="41"/>
      <c r="E44" s="41"/>
      <c r="F44" s="41"/>
      <c r="G44" s="41"/>
      <c r="H44" s="47"/>
    </row>
    <row r="45" s="2" customFormat="1" ht="16.8" customHeight="1">
      <c r="A45" s="41"/>
      <c r="B45" s="47"/>
      <c r="C45" s="284" t="s">
        <v>647</v>
      </c>
      <c r="D45" s="284" t="s">
        <v>1011</v>
      </c>
      <c r="E45" s="19" t="s">
        <v>105</v>
      </c>
      <c r="F45" s="285">
        <v>2</v>
      </c>
      <c r="G45" s="41"/>
      <c r="H45" s="47"/>
    </row>
    <row r="46" s="2" customFormat="1" ht="16.8" customHeight="1">
      <c r="A46" s="41"/>
      <c r="B46" s="47"/>
      <c r="C46" s="284" t="s">
        <v>329</v>
      </c>
      <c r="D46" s="284" t="s">
        <v>1012</v>
      </c>
      <c r="E46" s="19" t="s">
        <v>87</v>
      </c>
      <c r="F46" s="285">
        <v>1</v>
      </c>
      <c r="G46" s="41"/>
      <c r="H46" s="47"/>
    </row>
    <row r="47" s="2" customFormat="1" ht="16.8" customHeight="1">
      <c r="A47" s="41"/>
      <c r="B47" s="47"/>
      <c r="C47" s="284" t="s">
        <v>337</v>
      </c>
      <c r="D47" s="284" t="s">
        <v>1013</v>
      </c>
      <c r="E47" s="19" t="s">
        <v>87</v>
      </c>
      <c r="F47" s="285">
        <v>2</v>
      </c>
      <c r="G47" s="41"/>
      <c r="H47" s="47"/>
    </row>
    <row r="48" s="2" customFormat="1" ht="16.8" customHeight="1">
      <c r="A48" s="41"/>
      <c r="B48" s="47"/>
      <c r="C48" s="284" t="s">
        <v>643</v>
      </c>
      <c r="D48" s="284" t="s">
        <v>644</v>
      </c>
      <c r="E48" s="19" t="s">
        <v>105</v>
      </c>
      <c r="F48" s="285">
        <v>2</v>
      </c>
      <c r="G48" s="41"/>
      <c r="H48" s="47"/>
    </row>
    <row r="49" s="2" customFormat="1" ht="16.8" customHeight="1">
      <c r="A49" s="41"/>
      <c r="B49" s="47"/>
      <c r="C49" s="280" t="s">
        <v>74</v>
      </c>
      <c r="D49" s="281" t="s">
        <v>98</v>
      </c>
      <c r="E49" s="282" t="s">
        <v>87</v>
      </c>
      <c r="F49" s="283">
        <v>10.94</v>
      </c>
      <c r="G49" s="41"/>
      <c r="H49" s="47"/>
    </row>
    <row r="50" s="2" customFormat="1" ht="16.8" customHeight="1">
      <c r="A50" s="41"/>
      <c r="B50" s="47"/>
      <c r="C50" s="284" t="s">
        <v>21</v>
      </c>
      <c r="D50" s="284" t="s">
        <v>172</v>
      </c>
      <c r="E50" s="19" t="s">
        <v>21</v>
      </c>
      <c r="F50" s="285">
        <v>0</v>
      </c>
      <c r="G50" s="41"/>
      <c r="H50" s="47"/>
    </row>
    <row r="51" s="2" customFormat="1" ht="16.8" customHeight="1">
      <c r="A51" s="41"/>
      <c r="B51" s="47"/>
      <c r="C51" s="284" t="s">
        <v>21</v>
      </c>
      <c r="D51" s="284" t="s">
        <v>190</v>
      </c>
      <c r="E51" s="19" t="s">
        <v>21</v>
      </c>
      <c r="F51" s="285">
        <v>0</v>
      </c>
      <c r="G51" s="41"/>
      <c r="H51" s="47"/>
    </row>
    <row r="52" s="2" customFormat="1" ht="16.8" customHeight="1">
      <c r="A52" s="41"/>
      <c r="B52" s="47"/>
      <c r="C52" s="284" t="s">
        <v>21</v>
      </c>
      <c r="D52" s="284" t="s">
        <v>191</v>
      </c>
      <c r="E52" s="19" t="s">
        <v>21</v>
      </c>
      <c r="F52" s="285">
        <v>10.94</v>
      </c>
      <c r="G52" s="41"/>
      <c r="H52" s="47"/>
    </row>
    <row r="53" s="2" customFormat="1" ht="16.8" customHeight="1">
      <c r="A53" s="41"/>
      <c r="B53" s="47"/>
      <c r="C53" s="284" t="s">
        <v>21</v>
      </c>
      <c r="D53" s="284" t="s">
        <v>175</v>
      </c>
      <c r="E53" s="19" t="s">
        <v>21</v>
      </c>
      <c r="F53" s="285">
        <v>10.94</v>
      </c>
      <c r="G53" s="41"/>
      <c r="H53" s="47"/>
    </row>
    <row r="54" s="2" customFormat="1" ht="16.8" customHeight="1">
      <c r="A54" s="41"/>
      <c r="B54" s="47"/>
      <c r="C54" s="286" t="s">
        <v>1000</v>
      </c>
      <c r="D54" s="41"/>
      <c r="E54" s="41"/>
      <c r="F54" s="41"/>
      <c r="G54" s="41"/>
      <c r="H54" s="47"/>
    </row>
    <row r="55" s="2" customFormat="1" ht="16.8" customHeight="1">
      <c r="A55" s="41"/>
      <c r="B55" s="47"/>
      <c r="C55" s="284" t="s">
        <v>178</v>
      </c>
      <c r="D55" s="284" t="s">
        <v>1001</v>
      </c>
      <c r="E55" s="19" t="s">
        <v>92</v>
      </c>
      <c r="F55" s="285">
        <v>19.495000000000001</v>
      </c>
      <c r="G55" s="41"/>
      <c r="H55" s="47"/>
    </row>
    <row r="56" s="2" customFormat="1" ht="16.8" customHeight="1">
      <c r="A56" s="41"/>
      <c r="B56" s="47"/>
      <c r="C56" s="284" t="s">
        <v>418</v>
      </c>
      <c r="D56" s="284" t="s">
        <v>1014</v>
      </c>
      <c r="E56" s="19" t="s">
        <v>87</v>
      </c>
      <c r="F56" s="285">
        <v>32.57</v>
      </c>
      <c r="G56" s="41"/>
      <c r="H56" s="47"/>
    </row>
    <row r="57" s="2" customFormat="1" ht="16.8" customHeight="1">
      <c r="A57" s="41"/>
      <c r="B57" s="47"/>
      <c r="C57" s="284" t="s">
        <v>572</v>
      </c>
      <c r="D57" s="284" t="s">
        <v>1002</v>
      </c>
      <c r="E57" s="19" t="s">
        <v>92</v>
      </c>
      <c r="F57" s="285">
        <v>19.495000000000001</v>
      </c>
      <c r="G57" s="41"/>
      <c r="H57" s="47"/>
    </row>
    <row r="58" s="2" customFormat="1">
      <c r="A58" s="41"/>
      <c r="B58" s="47"/>
      <c r="C58" s="284" t="s">
        <v>494</v>
      </c>
      <c r="D58" s="284" t="s">
        <v>1015</v>
      </c>
      <c r="E58" s="19" t="s">
        <v>92</v>
      </c>
      <c r="F58" s="285">
        <v>9.5449999999999999</v>
      </c>
      <c r="G58" s="41"/>
      <c r="H58" s="47"/>
    </row>
    <row r="59" s="2" customFormat="1" ht="16.8" customHeight="1">
      <c r="A59" s="41"/>
      <c r="B59" s="47"/>
      <c r="C59" s="284" t="s">
        <v>596</v>
      </c>
      <c r="D59" s="284" t="s">
        <v>1003</v>
      </c>
      <c r="E59" s="19" t="s">
        <v>92</v>
      </c>
      <c r="F59" s="285">
        <v>19.495000000000001</v>
      </c>
      <c r="G59" s="41"/>
      <c r="H59" s="47"/>
    </row>
    <row r="60" s="2" customFormat="1" ht="16.8" customHeight="1">
      <c r="A60" s="41"/>
      <c r="B60" s="47"/>
      <c r="C60" s="284" t="s">
        <v>601</v>
      </c>
      <c r="D60" s="284" t="s">
        <v>1004</v>
      </c>
      <c r="E60" s="19" t="s">
        <v>92</v>
      </c>
      <c r="F60" s="285">
        <v>45.137</v>
      </c>
      <c r="G60" s="41"/>
      <c r="H60" s="47"/>
    </row>
    <row r="61" s="2" customFormat="1" ht="16.8" customHeight="1">
      <c r="A61" s="41"/>
      <c r="B61" s="47"/>
      <c r="C61" s="284" t="s">
        <v>501</v>
      </c>
      <c r="D61" s="284" t="s">
        <v>1016</v>
      </c>
      <c r="E61" s="19" t="s">
        <v>92</v>
      </c>
      <c r="F61" s="285">
        <v>9.5449999999999999</v>
      </c>
      <c r="G61" s="41"/>
      <c r="H61" s="47"/>
    </row>
    <row r="62" s="2" customFormat="1" ht="16.8" customHeight="1">
      <c r="A62" s="41"/>
      <c r="B62" s="47"/>
      <c r="C62" s="284" t="s">
        <v>803</v>
      </c>
      <c r="D62" s="284" t="s">
        <v>1006</v>
      </c>
      <c r="E62" s="19" t="s">
        <v>87</v>
      </c>
      <c r="F62" s="285">
        <v>58.289999999999999</v>
      </c>
      <c r="G62" s="41"/>
      <c r="H62" s="47"/>
    </row>
    <row r="63" s="2" customFormat="1" ht="16.8" customHeight="1">
      <c r="A63" s="41"/>
      <c r="B63" s="47"/>
      <c r="C63" s="284" t="s">
        <v>353</v>
      </c>
      <c r="D63" s="284" t="s">
        <v>354</v>
      </c>
      <c r="E63" s="19" t="s">
        <v>92</v>
      </c>
      <c r="F63" s="285">
        <v>83.176000000000002</v>
      </c>
      <c r="G63" s="41"/>
      <c r="H63" s="47"/>
    </row>
    <row r="64" s="2" customFormat="1" ht="16.8" customHeight="1">
      <c r="A64" s="41"/>
      <c r="B64" s="47"/>
      <c r="C64" s="284" t="s">
        <v>688</v>
      </c>
      <c r="D64" s="284" t="s">
        <v>689</v>
      </c>
      <c r="E64" s="19" t="s">
        <v>92</v>
      </c>
      <c r="F64" s="285">
        <v>6.7290000000000001</v>
      </c>
      <c r="G64" s="41"/>
      <c r="H64" s="47"/>
    </row>
    <row r="65" s="2" customFormat="1" ht="16.8" customHeight="1">
      <c r="A65" s="41"/>
      <c r="B65" s="47"/>
      <c r="C65" s="284" t="s">
        <v>582</v>
      </c>
      <c r="D65" s="284" t="s">
        <v>583</v>
      </c>
      <c r="E65" s="19" t="s">
        <v>92</v>
      </c>
      <c r="F65" s="285">
        <v>17.911000000000001</v>
      </c>
      <c r="G65" s="41"/>
      <c r="H65" s="47"/>
    </row>
    <row r="66" s="2" customFormat="1" ht="16.8" customHeight="1">
      <c r="A66" s="41"/>
      <c r="B66" s="47"/>
      <c r="C66" s="280" t="s">
        <v>114</v>
      </c>
      <c r="D66" s="281" t="s">
        <v>115</v>
      </c>
      <c r="E66" s="282" t="s">
        <v>92</v>
      </c>
      <c r="F66" s="283">
        <v>398.41699999999997</v>
      </c>
      <c r="G66" s="41"/>
      <c r="H66" s="47"/>
    </row>
    <row r="67" s="2" customFormat="1" ht="16.8" customHeight="1">
      <c r="A67" s="41"/>
      <c r="B67" s="47"/>
      <c r="C67" s="284" t="s">
        <v>21</v>
      </c>
      <c r="D67" s="284" t="s">
        <v>172</v>
      </c>
      <c r="E67" s="19" t="s">
        <v>21</v>
      </c>
      <c r="F67" s="285">
        <v>0</v>
      </c>
      <c r="G67" s="41"/>
      <c r="H67" s="47"/>
    </row>
    <row r="68" s="2" customFormat="1" ht="16.8" customHeight="1">
      <c r="A68" s="41"/>
      <c r="B68" s="47"/>
      <c r="C68" s="284" t="s">
        <v>21</v>
      </c>
      <c r="D68" s="284" t="s">
        <v>251</v>
      </c>
      <c r="E68" s="19" t="s">
        <v>21</v>
      </c>
      <c r="F68" s="285">
        <v>398.41699999999997</v>
      </c>
      <c r="G68" s="41"/>
      <c r="H68" s="47"/>
    </row>
    <row r="69" s="2" customFormat="1" ht="16.8" customHeight="1">
      <c r="A69" s="41"/>
      <c r="B69" s="47"/>
      <c r="C69" s="284" t="s">
        <v>21</v>
      </c>
      <c r="D69" s="284" t="s">
        <v>175</v>
      </c>
      <c r="E69" s="19" t="s">
        <v>21</v>
      </c>
      <c r="F69" s="285">
        <v>398.41699999999997</v>
      </c>
      <c r="G69" s="41"/>
      <c r="H69" s="47"/>
    </row>
    <row r="70" s="2" customFormat="1" ht="16.8" customHeight="1">
      <c r="A70" s="41"/>
      <c r="B70" s="47"/>
      <c r="C70" s="286" t="s">
        <v>1000</v>
      </c>
      <c r="D70" s="41"/>
      <c r="E70" s="41"/>
      <c r="F70" s="41"/>
      <c r="G70" s="41"/>
      <c r="H70" s="47"/>
    </row>
    <row r="71" s="2" customFormat="1">
      <c r="A71" s="41"/>
      <c r="B71" s="47"/>
      <c r="C71" s="284" t="s">
        <v>246</v>
      </c>
      <c r="D71" s="284" t="s">
        <v>1017</v>
      </c>
      <c r="E71" s="19" t="s">
        <v>92</v>
      </c>
      <c r="F71" s="285">
        <v>398.41699999999997</v>
      </c>
      <c r="G71" s="41"/>
      <c r="H71" s="47"/>
    </row>
    <row r="72" s="2" customFormat="1">
      <c r="A72" s="41"/>
      <c r="B72" s="47"/>
      <c r="C72" s="284" t="s">
        <v>253</v>
      </c>
      <c r="D72" s="284" t="s">
        <v>1018</v>
      </c>
      <c r="E72" s="19" t="s">
        <v>92</v>
      </c>
      <c r="F72" s="285">
        <v>37052.781000000003</v>
      </c>
      <c r="G72" s="41"/>
      <c r="H72" s="47"/>
    </row>
    <row r="73" s="2" customFormat="1">
      <c r="A73" s="41"/>
      <c r="B73" s="47"/>
      <c r="C73" s="284" t="s">
        <v>264</v>
      </c>
      <c r="D73" s="284" t="s">
        <v>1019</v>
      </c>
      <c r="E73" s="19" t="s">
        <v>92</v>
      </c>
      <c r="F73" s="285">
        <v>398.41699999999997</v>
      </c>
      <c r="G73" s="41"/>
      <c r="H73" s="47"/>
    </row>
    <row r="74" s="2" customFormat="1" ht="16.8" customHeight="1">
      <c r="A74" s="41"/>
      <c r="B74" s="47"/>
      <c r="C74" s="284" t="s">
        <v>269</v>
      </c>
      <c r="D74" s="284" t="s">
        <v>1020</v>
      </c>
      <c r="E74" s="19" t="s">
        <v>92</v>
      </c>
      <c r="F74" s="285">
        <v>398.41699999999997</v>
      </c>
      <c r="G74" s="41"/>
      <c r="H74" s="47"/>
    </row>
    <row r="75" s="2" customFormat="1" ht="16.8" customHeight="1">
      <c r="A75" s="41"/>
      <c r="B75" s="47"/>
      <c r="C75" s="284" t="s">
        <v>274</v>
      </c>
      <c r="D75" s="284" t="s">
        <v>1021</v>
      </c>
      <c r="E75" s="19" t="s">
        <v>92</v>
      </c>
      <c r="F75" s="285">
        <v>37052.781000000003</v>
      </c>
      <c r="G75" s="41"/>
      <c r="H75" s="47"/>
    </row>
    <row r="76" s="2" customFormat="1" ht="16.8" customHeight="1">
      <c r="A76" s="41"/>
      <c r="B76" s="47"/>
      <c r="C76" s="284" t="s">
        <v>279</v>
      </c>
      <c r="D76" s="284" t="s">
        <v>1022</v>
      </c>
      <c r="E76" s="19" t="s">
        <v>92</v>
      </c>
      <c r="F76" s="285">
        <v>398.41699999999997</v>
      </c>
      <c r="G76" s="41"/>
      <c r="H76" s="47"/>
    </row>
    <row r="77" s="2" customFormat="1" ht="16.8" customHeight="1">
      <c r="A77" s="41"/>
      <c r="B77" s="47"/>
      <c r="C77" s="284" t="s">
        <v>343</v>
      </c>
      <c r="D77" s="284" t="s">
        <v>1023</v>
      </c>
      <c r="E77" s="19" t="s">
        <v>92</v>
      </c>
      <c r="F77" s="285">
        <v>398.41699999999997</v>
      </c>
      <c r="G77" s="41"/>
      <c r="H77" s="47"/>
    </row>
    <row r="78" s="2" customFormat="1" ht="16.8" customHeight="1">
      <c r="A78" s="41"/>
      <c r="B78" s="47"/>
      <c r="C78" s="284" t="s">
        <v>348</v>
      </c>
      <c r="D78" s="284" t="s">
        <v>1024</v>
      </c>
      <c r="E78" s="19" t="s">
        <v>92</v>
      </c>
      <c r="F78" s="285">
        <v>398.41699999999997</v>
      </c>
      <c r="G78" s="41"/>
      <c r="H78" s="47"/>
    </row>
    <row r="79" s="2" customFormat="1" ht="16.8" customHeight="1">
      <c r="A79" s="41"/>
      <c r="B79" s="47"/>
      <c r="C79" s="280" t="s">
        <v>117</v>
      </c>
      <c r="D79" s="281" t="s">
        <v>118</v>
      </c>
      <c r="E79" s="282" t="s">
        <v>119</v>
      </c>
      <c r="F79" s="283">
        <v>3</v>
      </c>
      <c r="G79" s="41"/>
      <c r="H79" s="47"/>
    </row>
    <row r="80" s="2" customFormat="1" ht="16.8" customHeight="1">
      <c r="A80" s="41"/>
      <c r="B80" s="47"/>
      <c r="C80" s="284" t="s">
        <v>21</v>
      </c>
      <c r="D80" s="284" t="s">
        <v>172</v>
      </c>
      <c r="E80" s="19" t="s">
        <v>21</v>
      </c>
      <c r="F80" s="285">
        <v>0</v>
      </c>
      <c r="G80" s="41"/>
      <c r="H80" s="47"/>
    </row>
    <row r="81" s="2" customFormat="1" ht="16.8" customHeight="1">
      <c r="A81" s="41"/>
      <c r="B81" s="47"/>
      <c r="C81" s="284" t="s">
        <v>21</v>
      </c>
      <c r="D81" s="284" t="s">
        <v>89</v>
      </c>
      <c r="E81" s="19" t="s">
        <v>21</v>
      </c>
      <c r="F81" s="285">
        <v>3</v>
      </c>
      <c r="G81" s="41"/>
      <c r="H81" s="47"/>
    </row>
    <row r="82" s="2" customFormat="1" ht="16.8" customHeight="1">
      <c r="A82" s="41"/>
      <c r="B82" s="47"/>
      <c r="C82" s="284" t="s">
        <v>21</v>
      </c>
      <c r="D82" s="284" t="s">
        <v>175</v>
      </c>
      <c r="E82" s="19" t="s">
        <v>21</v>
      </c>
      <c r="F82" s="285">
        <v>3</v>
      </c>
      <c r="G82" s="41"/>
      <c r="H82" s="47"/>
    </row>
    <row r="83" s="2" customFormat="1" ht="16.8" customHeight="1">
      <c r="A83" s="41"/>
      <c r="B83" s="47"/>
      <c r="C83" s="286" t="s">
        <v>1000</v>
      </c>
      <c r="D83" s="41"/>
      <c r="E83" s="41"/>
      <c r="F83" s="41"/>
      <c r="G83" s="41"/>
      <c r="H83" s="47"/>
    </row>
    <row r="84" s="2" customFormat="1">
      <c r="A84" s="41"/>
      <c r="B84" s="47"/>
      <c r="C84" s="284" t="s">
        <v>253</v>
      </c>
      <c r="D84" s="284" t="s">
        <v>1018</v>
      </c>
      <c r="E84" s="19" t="s">
        <v>92</v>
      </c>
      <c r="F84" s="285">
        <v>37052.781000000003</v>
      </c>
      <c r="G84" s="41"/>
      <c r="H84" s="47"/>
    </row>
    <row r="85" s="2" customFormat="1">
      <c r="A85" s="41"/>
      <c r="B85" s="47"/>
      <c r="C85" s="284" t="s">
        <v>259</v>
      </c>
      <c r="D85" s="284" t="s">
        <v>1025</v>
      </c>
      <c r="E85" s="19" t="s">
        <v>105</v>
      </c>
      <c r="F85" s="285">
        <v>3</v>
      </c>
      <c r="G85" s="41"/>
      <c r="H85" s="47"/>
    </row>
    <row r="86" s="2" customFormat="1" ht="16.8" customHeight="1">
      <c r="A86" s="41"/>
      <c r="B86" s="47"/>
      <c r="C86" s="284" t="s">
        <v>274</v>
      </c>
      <c r="D86" s="284" t="s">
        <v>1021</v>
      </c>
      <c r="E86" s="19" t="s">
        <v>92</v>
      </c>
      <c r="F86" s="285">
        <v>37052.781000000003</v>
      </c>
      <c r="G86" s="41"/>
      <c r="H86" s="47"/>
    </row>
    <row r="87" s="2" customFormat="1" ht="16.8" customHeight="1">
      <c r="A87" s="41"/>
      <c r="B87" s="47"/>
      <c r="C87" s="280" t="s">
        <v>111</v>
      </c>
      <c r="D87" s="281" t="s">
        <v>112</v>
      </c>
      <c r="E87" s="282" t="s">
        <v>87</v>
      </c>
      <c r="F87" s="283">
        <v>23.149999999999999</v>
      </c>
      <c r="G87" s="41"/>
      <c r="H87" s="47"/>
    </row>
    <row r="88" s="2" customFormat="1" ht="16.8" customHeight="1">
      <c r="A88" s="41"/>
      <c r="B88" s="47"/>
      <c r="C88" s="284" t="s">
        <v>21</v>
      </c>
      <c r="D88" s="284" t="s">
        <v>172</v>
      </c>
      <c r="E88" s="19" t="s">
        <v>21</v>
      </c>
      <c r="F88" s="285">
        <v>0</v>
      </c>
      <c r="G88" s="41"/>
      <c r="H88" s="47"/>
    </row>
    <row r="89" s="2" customFormat="1" ht="16.8" customHeight="1">
      <c r="A89" s="41"/>
      <c r="B89" s="47"/>
      <c r="C89" s="284" t="s">
        <v>21</v>
      </c>
      <c r="D89" s="284" t="s">
        <v>204</v>
      </c>
      <c r="E89" s="19" t="s">
        <v>21</v>
      </c>
      <c r="F89" s="285">
        <v>0</v>
      </c>
      <c r="G89" s="41"/>
      <c r="H89" s="47"/>
    </row>
    <row r="90" s="2" customFormat="1" ht="16.8" customHeight="1">
      <c r="A90" s="41"/>
      <c r="B90" s="47"/>
      <c r="C90" s="284" t="s">
        <v>21</v>
      </c>
      <c r="D90" s="284" t="s">
        <v>205</v>
      </c>
      <c r="E90" s="19" t="s">
        <v>21</v>
      </c>
      <c r="F90" s="285">
        <v>23.149999999999999</v>
      </c>
      <c r="G90" s="41"/>
      <c r="H90" s="47"/>
    </row>
    <row r="91" s="2" customFormat="1" ht="16.8" customHeight="1">
      <c r="A91" s="41"/>
      <c r="B91" s="47"/>
      <c r="C91" s="284" t="s">
        <v>21</v>
      </c>
      <c r="D91" s="284" t="s">
        <v>175</v>
      </c>
      <c r="E91" s="19" t="s">
        <v>21</v>
      </c>
      <c r="F91" s="285">
        <v>23.149999999999999</v>
      </c>
      <c r="G91" s="41"/>
      <c r="H91" s="47"/>
    </row>
    <row r="92" s="2" customFormat="1" ht="16.8" customHeight="1">
      <c r="A92" s="41"/>
      <c r="B92" s="47"/>
      <c r="C92" s="286" t="s">
        <v>1000</v>
      </c>
      <c r="D92" s="41"/>
      <c r="E92" s="41"/>
      <c r="F92" s="41"/>
      <c r="G92" s="41"/>
      <c r="H92" s="47"/>
    </row>
    <row r="93" s="2" customFormat="1" ht="16.8" customHeight="1">
      <c r="A93" s="41"/>
      <c r="B93" s="47"/>
      <c r="C93" s="284" t="s">
        <v>611</v>
      </c>
      <c r="D93" s="284" t="s">
        <v>1026</v>
      </c>
      <c r="E93" s="19" t="s">
        <v>92</v>
      </c>
      <c r="F93" s="285">
        <v>18.417999999999999</v>
      </c>
      <c r="G93" s="41"/>
      <c r="H93" s="47"/>
    </row>
    <row r="94" s="2" customFormat="1">
      <c r="A94" s="41"/>
      <c r="B94" s="47"/>
      <c r="C94" s="284" t="s">
        <v>494</v>
      </c>
      <c r="D94" s="284" t="s">
        <v>1015</v>
      </c>
      <c r="E94" s="19" t="s">
        <v>92</v>
      </c>
      <c r="F94" s="285">
        <v>9.5449999999999999</v>
      </c>
      <c r="G94" s="41"/>
      <c r="H94" s="47"/>
    </row>
    <row r="95" s="2" customFormat="1" ht="16.8" customHeight="1">
      <c r="A95" s="41"/>
      <c r="B95" s="47"/>
      <c r="C95" s="284" t="s">
        <v>601</v>
      </c>
      <c r="D95" s="284" t="s">
        <v>1004</v>
      </c>
      <c r="E95" s="19" t="s">
        <v>92</v>
      </c>
      <c r="F95" s="285">
        <v>45.137</v>
      </c>
      <c r="G95" s="41"/>
      <c r="H95" s="47"/>
    </row>
    <row r="96" s="2" customFormat="1" ht="16.8" customHeight="1">
      <c r="A96" s="41"/>
      <c r="B96" s="47"/>
      <c r="C96" s="284" t="s">
        <v>501</v>
      </c>
      <c r="D96" s="284" t="s">
        <v>1016</v>
      </c>
      <c r="E96" s="19" t="s">
        <v>92</v>
      </c>
      <c r="F96" s="285">
        <v>9.5449999999999999</v>
      </c>
      <c r="G96" s="41"/>
      <c r="H96" s="47"/>
    </row>
    <row r="97" s="2" customFormat="1" ht="16.8" customHeight="1">
      <c r="A97" s="41"/>
      <c r="B97" s="47"/>
      <c r="C97" s="284" t="s">
        <v>798</v>
      </c>
      <c r="D97" s="284" t="s">
        <v>1027</v>
      </c>
      <c r="E97" s="19" t="s">
        <v>87</v>
      </c>
      <c r="F97" s="285">
        <v>23.149999999999999</v>
      </c>
      <c r="G97" s="41"/>
      <c r="H97" s="47"/>
    </row>
    <row r="98" s="2" customFormat="1" ht="16.8" customHeight="1">
      <c r="A98" s="41"/>
      <c r="B98" s="47"/>
      <c r="C98" s="284" t="s">
        <v>803</v>
      </c>
      <c r="D98" s="284" t="s">
        <v>1006</v>
      </c>
      <c r="E98" s="19" t="s">
        <v>87</v>
      </c>
      <c r="F98" s="285">
        <v>58.289999999999999</v>
      </c>
      <c r="G98" s="41"/>
      <c r="H98" s="47"/>
    </row>
    <row r="99" s="2" customFormat="1" ht="16.8" customHeight="1">
      <c r="A99" s="41"/>
      <c r="B99" s="47"/>
      <c r="C99" s="284" t="s">
        <v>811</v>
      </c>
      <c r="D99" s="284" t="s">
        <v>1028</v>
      </c>
      <c r="E99" s="19" t="s">
        <v>87</v>
      </c>
      <c r="F99" s="285">
        <v>23.149999999999999</v>
      </c>
      <c r="G99" s="41"/>
      <c r="H99" s="47"/>
    </row>
    <row r="100" s="2" customFormat="1" ht="16.8" customHeight="1">
      <c r="A100" s="41"/>
      <c r="B100" s="47"/>
      <c r="C100" s="284" t="s">
        <v>312</v>
      </c>
      <c r="D100" s="284" t="s">
        <v>1008</v>
      </c>
      <c r="E100" s="19" t="s">
        <v>92</v>
      </c>
      <c r="F100" s="285">
        <v>23.349</v>
      </c>
      <c r="G100" s="41"/>
      <c r="H100" s="47"/>
    </row>
    <row r="101" s="2" customFormat="1">
      <c r="A101" s="41"/>
      <c r="B101" s="47"/>
      <c r="C101" s="284" t="s">
        <v>195</v>
      </c>
      <c r="D101" s="284" t="s">
        <v>1009</v>
      </c>
      <c r="E101" s="19" t="s">
        <v>92</v>
      </c>
      <c r="F101" s="285">
        <v>23.349</v>
      </c>
      <c r="G101" s="41"/>
      <c r="H101" s="47"/>
    </row>
    <row r="102" s="2" customFormat="1" ht="16.8" customHeight="1">
      <c r="A102" s="41"/>
      <c r="B102" s="47"/>
      <c r="C102" s="284" t="s">
        <v>353</v>
      </c>
      <c r="D102" s="284" t="s">
        <v>354</v>
      </c>
      <c r="E102" s="19" t="s">
        <v>92</v>
      </c>
      <c r="F102" s="285">
        <v>83.176000000000002</v>
      </c>
      <c r="G102" s="41"/>
      <c r="H102" s="47"/>
    </row>
    <row r="103" s="2" customFormat="1" ht="16.8" customHeight="1">
      <c r="A103" s="41"/>
      <c r="B103" s="47"/>
      <c r="C103" s="284" t="s">
        <v>590</v>
      </c>
      <c r="D103" s="284" t="s">
        <v>591</v>
      </c>
      <c r="E103" s="19" t="s">
        <v>92</v>
      </c>
      <c r="F103" s="285">
        <v>36.253</v>
      </c>
      <c r="G103" s="41"/>
      <c r="H103" s="47"/>
    </row>
    <row r="104" s="2" customFormat="1">
      <c r="A104" s="41"/>
      <c r="B104" s="47"/>
      <c r="C104" s="284" t="s">
        <v>207</v>
      </c>
      <c r="D104" s="284" t="s">
        <v>208</v>
      </c>
      <c r="E104" s="19" t="s">
        <v>209</v>
      </c>
      <c r="F104" s="285">
        <v>221.816</v>
      </c>
      <c r="G104" s="41"/>
      <c r="H104" s="47"/>
    </row>
    <row r="105" s="2" customFormat="1">
      <c r="A105" s="41"/>
      <c r="B105" s="47"/>
      <c r="C105" s="284" t="s">
        <v>216</v>
      </c>
      <c r="D105" s="284" t="s">
        <v>217</v>
      </c>
      <c r="E105" s="19" t="s">
        <v>209</v>
      </c>
      <c r="F105" s="285">
        <v>1109.078</v>
      </c>
      <c r="G105" s="41"/>
      <c r="H105" s="47"/>
    </row>
    <row r="106" s="2" customFormat="1" ht="16.8" customHeight="1">
      <c r="A106" s="41"/>
      <c r="B106" s="47"/>
      <c r="C106" s="280" t="s">
        <v>95</v>
      </c>
      <c r="D106" s="281" t="s">
        <v>96</v>
      </c>
      <c r="E106" s="282" t="s">
        <v>92</v>
      </c>
      <c r="F106" s="283">
        <v>26.103999999999999</v>
      </c>
      <c r="G106" s="41"/>
      <c r="H106" s="47"/>
    </row>
    <row r="107" s="2" customFormat="1" ht="16.8" customHeight="1">
      <c r="A107" s="41"/>
      <c r="B107" s="47"/>
      <c r="C107" s="284" t="s">
        <v>21</v>
      </c>
      <c r="D107" s="284" t="s">
        <v>172</v>
      </c>
      <c r="E107" s="19" t="s">
        <v>21</v>
      </c>
      <c r="F107" s="285">
        <v>0</v>
      </c>
      <c r="G107" s="41"/>
      <c r="H107" s="47"/>
    </row>
    <row r="108" s="2" customFormat="1" ht="16.8" customHeight="1">
      <c r="A108" s="41"/>
      <c r="B108" s="47"/>
      <c r="C108" s="284" t="s">
        <v>21</v>
      </c>
      <c r="D108" s="284" t="s">
        <v>298</v>
      </c>
      <c r="E108" s="19" t="s">
        <v>21</v>
      </c>
      <c r="F108" s="285">
        <v>0</v>
      </c>
      <c r="G108" s="41"/>
      <c r="H108" s="47"/>
    </row>
    <row r="109" s="2" customFormat="1" ht="16.8" customHeight="1">
      <c r="A109" s="41"/>
      <c r="B109" s="47"/>
      <c r="C109" s="284" t="s">
        <v>21</v>
      </c>
      <c r="D109" s="284" t="s">
        <v>299</v>
      </c>
      <c r="E109" s="19" t="s">
        <v>21</v>
      </c>
      <c r="F109" s="285">
        <v>26.103999999999999</v>
      </c>
      <c r="G109" s="41"/>
      <c r="H109" s="47"/>
    </row>
    <row r="110" s="2" customFormat="1" ht="16.8" customHeight="1">
      <c r="A110" s="41"/>
      <c r="B110" s="47"/>
      <c r="C110" s="284" t="s">
        <v>21</v>
      </c>
      <c r="D110" s="284" t="s">
        <v>175</v>
      </c>
      <c r="E110" s="19" t="s">
        <v>21</v>
      </c>
      <c r="F110" s="285">
        <v>26.103999999999999</v>
      </c>
      <c r="G110" s="41"/>
      <c r="H110" s="47"/>
    </row>
    <row r="111" s="2" customFormat="1" ht="16.8" customHeight="1">
      <c r="A111" s="41"/>
      <c r="B111" s="47"/>
      <c r="C111" s="286" t="s">
        <v>1000</v>
      </c>
      <c r="D111" s="41"/>
      <c r="E111" s="41"/>
      <c r="F111" s="41"/>
      <c r="G111" s="41"/>
      <c r="H111" s="47"/>
    </row>
    <row r="112" s="2" customFormat="1" ht="16.8" customHeight="1">
      <c r="A112" s="41"/>
      <c r="B112" s="47"/>
      <c r="C112" s="284" t="s">
        <v>410</v>
      </c>
      <c r="D112" s="284" t="s">
        <v>1029</v>
      </c>
      <c r="E112" s="19" t="s">
        <v>92</v>
      </c>
      <c r="F112" s="285">
        <v>104.664</v>
      </c>
      <c r="G112" s="41"/>
      <c r="H112" s="47"/>
    </row>
    <row r="113" s="2" customFormat="1">
      <c r="A113" s="41"/>
      <c r="B113" s="47"/>
      <c r="C113" s="284" t="s">
        <v>424</v>
      </c>
      <c r="D113" s="284" t="s">
        <v>1030</v>
      </c>
      <c r="E113" s="19" t="s">
        <v>92</v>
      </c>
      <c r="F113" s="285">
        <v>130.892</v>
      </c>
      <c r="G113" s="41"/>
      <c r="H113" s="47"/>
    </row>
    <row r="114" s="2" customFormat="1" ht="16.8" customHeight="1">
      <c r="A114" s="41"/>
      <c r="B114" s="47"/>
      <c r="C114" s="284" t="s">
        <v>431</v>
      </c>
      <c r="D114" s="284" t="s">
        <v>1031</v>
      </c>
      <c r="E114" s="19" t="s">
        <v>92</v>
      </c>
      <c r="F114" s="285">
        <v>156.99600000000001</v>
      </c>
      <c r="G114" s="41"/>
      <c r="H114" s="47"/>
    </row>
    <row r="115" s="2" customFormat="1" ht="16.8" customHeight="1">
      <c r="A115" s="41"/>
      <c r="B115" s="47"/>
      <c r="C115" s="284" t="s">
        <v>506</v>
      </c>
      <c r="D115" s="284" t="s">
        <v>1032</v>
      </c>
      <c r="E115" s="19" t="s">
        <v>92</v>
      </c>
      <c r="F115" s="285">
        <v>52.332000000000001</v>
      </c>
      <c r="G115" s="41"/>
      <c r="H115" s="47"/>
    </row>
    <row r="116" s="2" customFormat="1" ht="16.8" customHeight="1">
      <c r="A116" s="41"/>
      <c r="B116" s="47"/>
      <c r="C116" s="284" t="s">
        <v>512</v>
      </c>
      <c r="D116" s="284" t="s">
        <v>1033</v>
      </c>
      <c r="E116" s="19" t="s">
        <v>92</v>
      </c>
      <c r="F116" s="285">
        <v>52.332000000000001</v>
      </c>
      <c r="G116" s="41"/>
      <c r="H116" s="47"/>
    </row>
    <row r="117" s="2" customFormat="1">
      <c r="A117" s="41"/>
      <c r="B117" s="47"/>
      <c r="C117" s="284" t="s">
        <v>695</v>
      </c>
      <c r="D117" s="284" t="s">
        <v>1034</v>
      </c>
      <c r="E117" s="19" t="s">
        <v>92</v>
      </c>
      <c r="F117" s="285">
        <v>52.332000000000001</v>
      </c>
      <c r="G117" s="41"/>
      <c r="H117" s="47"/>
    </row>
    <row r="118" s="2" customFormat="1" ht="16.8" customHeight="1">
      <c r="A118" s="41"/>
      <c r="B118" s="47"/>
      <c r="C118" s="284" t="s">
        <v>787</v>
      </c>
      <c r="D118" s="284" t="s">
        <v>1035</v>
      </c>
      <c r="E118" s="19" t="s">
        <v>92</v>
      </c>
      <c r="F118" s="285">
        <v>52.332000000000001</v>
      </c>
      <c r="G118" s="41"/>
      <c r="H118" s="47"/>
    </row>
    <row r="119" s="2" customFormat="1" ht="16.8" customHeight="1">
      <c r="A119" s="41"/>
      <c r="B119" s="47"/>
      <c r="C119" s="284" t="s">
        <v>289</v>
      </c>
      <c r="D119" s="284" t="s">
        <v>1036</v>
      </c>
      <c r="E119" s="19" t="s">
        <v>291</v>
      </c>
      <c r="F119" s="285">
        <v>3.4020000000000001</v>
      </c>
      <c r="G119" s="41"/>
      <c r="H119" s="47"/>
    </row>
    <row r="120" s="2" customFormat="1" ht="16.8" customHeight="1">
      <c r="A120" s="41"/>
      <c r="B120" s="47"/>
      <c r="C120" s="284" t="s">
        <v>303</v>
      </c>
      <c r="D120" s="284" t="s">
        <v>1037</v>
      </c>
      <c r="E120" s="19" t="s">
        <v>291</v>
      </c>
      <c r="F120" s="285">
        <v>6.2809999999999997</v>
      </c>
      <c r="G120" s="41"/>
      <c r="H120" s="47"/>
    </row>
    <row r="121" s="2" customFormat="1" ht="16.8" customHeight="1">
      <c r="A121" s="41"/>
      <c r="B121" s="47"/>
      <c r="C121" s="284" t="s">
        <v>317</v>
      </c>
      <c r="D121" s="284" t="s">
        <v>1038</v>
      </c>
      <c r="E121" s="19" t="s">
        <v>291</v>
      </c>
      <c r="F121" s="285">
        <v>2.879</v>
      </c>
      <c r="G121" s="41"/>
      <c r="H121" s="47"/>
    </row>
    <row r="122" s="2" customFormat="1" ht="16.8" customHeight="1">
      <c r="A122" s="41"/>
      <c r="B122" s="47"/>
      <c r="C122" s="284" t="s">
        <v>322</v>
      </c>
      <c r="D122" s="284" t="s">
        <v>1039</v>
      </c>
      <c r="E122" s="19" t="s">
        <v>92</v>
      </c>
      <c r="F122" s="285">
        <v>52.332000000000001</v>
      </c>
      <c r="G122" s="41"/>
      <c r="H122" s="47"/>
    </row>
    <row r="123" s="2" customFormat="1" ht="16.8" customHeight="1">
      <c r="A123" s="41"/>
      <c r="B123" s="47"/>
      <c r="C123" s="280" t="s">
        <v>90</v>
      </c>
      <c r="D123" s="281" t="s">
        <v>91</v>
      </c>
      <c r="E123" s="282" t="s">
        <v>92</v>
      </c>
      <c r="F123" s="283">
        <v>52.332000000000001</v>
      </c>
      <c r="G123" s="41"/>
      <c r="H123" s="47"/>
    </row>
    <row r="124" s="2" customFormat="1" ht="16.8" customHeight="1">
      <c r="A124" s="41"/>
      <c r="B124" s="47"/>
      <c r="C124" s="284" t="s">
        <v>21</v>
      </c>
      <c r="D124" s="284" t="s">
        <v>172</v>
      </c>
      <c r="E124" s="19" t="s">
        <v>21</v>
      </c>
      <c r="F124" s="285">
        <v>0</v>
      </c>
      <c r="G124" s="41"/>
      <c r="H124" s="47"/>
    </row>
    <row r="125" s="2" customFormat="1" ht="16.8" customHeight="1">
      <c r="A125" s="41"/>
      <c r="B125" s="47"/>
      <c r="C125" s="284" t="s">
        <v>21</v>
      </c>
      <c r="D125" s="284" t="s">
        <v>226</v>
      </c>
      <c r="E125" s="19" t="s">
        <v>21</v>
      </c>
      <c r="F125" s="285">
        <v>0</v>
      </c>
      <c r="G125" s="41"/>
      <c r="H125" s="47"/>
    </row>
    <row r="126" s="2" customFormat="1" ht="16.8" customHeight="1">
      <c r="A126" s="41"/>
      <c r="B126" s="47"/>
      <c r="C126" s="284" t="s">
        <v>21</v>
      </c>
      <c r="D126" s="284" t="s">
        <v>227</v>
      </c>
      <c r="E126" s="19" t="s">
        <v>21</v>
      </c>
      <c r="F126" s="285">
        <v>52.332000000000001</v>
      </c>
      <c r="G126" s="41"/>
      <c r="H126" s="47"/>
    </row>
    <row r="127" s="2" customFormat="1" ht="16.8" customHeight="1">
      <c r="A127" s="41"/>
      <c r="B127" s="47"/>
      <c r="C127" s="284" t="s">
        <v>21</v>
      </c>
      <c r="D127" s="284" t="s">
        <v>175</v>
      </c>
      <c r="E127" s="19" t="s">
        <v>21</v>
      </c>
      <c r="F127" s="285">
        <v>52.332000000000001</v>
      </c>
      <c r="G127" s="41"/>
      <c r="H127" s="47"/>
    </row>
    <row r="128" s="2" customFormat="1" ht="16.8" customHeight="1">
      <c r="A128" s="41"/>
      <c r="B128" s="47"/>
      <c r="C128" s="286" t="s">
        <v>1000</v>
      </c>
      <c r="D128" s="41"/>
      <c r="E128" s="41"/>
      <c r="F128" s="41"/>
      <c r="G128" s="41"/>
      <c r="H128" s="47"/>
    </row>
    <row r="129" s="2" customFormat="1">
      <c r="A129" s="41"/>
      <c r="B129" s="47"/>
      <c r="C129" s="284" t="s">
        <v>234</v>
      </c>
      <c r="D129" s="284" t="s">
        <v>1040</v>
      </c>
      <c r="E129" s="19" t="s">
        <v>92</v>
      </c>
      <c r="F129" s="285">
        <v>52.332000000000001</v>
      </c>
      <c r="G129" s="41"/>
      <c r="H129" s="47"/>
    </row>
    <row r="130" s="2" customFormat="1" ht="16.8" customHeight="1">
      <c r="A130" s="41"/>
      <c r="B130" s="47"/>
      <c r="C130" s="284" t="s">
        <v>517</v>
      </c>
      <c r="D130" s="284" t="s">
        <v>1041</v>
      </c>
      <c r="E130" s="19" t="s">
        <v>92</v>
      </c>
      <c r="F130" s="285">
        <v>52.332000000000001</v>
      </c>
      <c r="G130" s="41"/>
      <c r="H130" s="47"/>
    </row>
    <row r="131" s="2" customFormat="1" ht="16.8" customHeight="1">
      <c r="A131" s="41"/>
      <c r="B131" s="47"/>
      <c r="C131" s="284" t="s">
        <v>527</v>
      </c>
      <c r="D131" s="284" t="s">
        <v>1042</v>
      </c>
      <c r="E131" s="19" t="s">
        <v>92</v>
      </c>
      <c r="F131" s="285">
        <v>52.332000000000001</v>
      </c>
      <c r="G131" s="41"/>
      <c r="H131" s="47"/>
    </row>
    <row r="132" s="2" customFormat="1" ht="16.8" customHeight="1">
      <c r="A132" s="41"/>
      <c r="B132" s="47"/>
      <c r="C132" s="284" t="s">
        <v>537</v>
      </c>
      <c r="D132" s="284" t="s">
        <v>1043</v>
      </c>
      <c r="E132" s="19" t="s">
        <v>92</v>
      </c>
      <c r="F132" s="285">
        <v>16.745999999999999</v>
      </c>
      <c r="G132" s="41"/>
      <c r="H132" s="47"/>
    </row>
    <row r="133" s="2" customFormat="1" ht="16.8" customHeight="1">
      <c r="A133" s="41"/>
      <c r="B133" s="47"/>
      <c r="C133" s="284" t="s">
        <v>712</v>
      </c>
      <c r="D133" s="284" t="s">
        <v>1044</v>
      </c>
      <c r="E133" s="19" t="s">
        <v>92</v>
      </c>
      <c r="F133" s="285">
        <v>52.332000000000001</v>
      </c>
      <c r="G133" s="41"/>
      <c r="H133" s="47"/>
    </row>
    <row r="134" s="2" customFormat="1" ht="16.8" customHeight="1">
      <c r="A134" s="41"/>
      <c r="B134" s="47"/>
      <c r="C134" s="284" t="s">
        <v>722</v>
      </c>
      <c r="D134" s="284" t="s">
        <v>1045</v>
      </c>
      <c r="E134" s="19" t="s">
        <v>92</v>
      </c>
      <c r="F134" s="285">
        <v>52.332000000000001</v>
      </c>
      <c r="G134" s="41"/>
      <c r="H134" s="47"/>
    </row>
    <row r="135" s="2" customFormat="1" ht="16.8" customHeight="1">
      <c r="A135" s="41"/>
      <c r="B135" s="47"/>
      <c r="C135" s="284" t="s">
        <v>727</v>
      </c>
      <c r="D135" s="284" t="s">
        <v>1046</v>
      </c>
      <c r="E135" s="19" t="s">
        <v>92</v>
      </c>
      <c r="F135" s="285">
        <v>52.332000000000001</v>
      </c>
      <c r="G135" s="41"/>
      <c r="H135" s="47"/>
    </row>
    <row r="136" s="2" customFormat="1" ht="16.8" customHeight="1">
      <c r="A136" s="41"/>
      <c r="B136" s="47"/>
      <c r="C136" s="284" t="s">
        <v>284</v>
      </c>
      <c r="D136" s="284" t="s">
        <v>1047</v>
      </c>
      <c r="E136" s="19" t="s">
        <v>92</v>
      </c>
      <c r="F136" s="285">
        <v>52.332000000000001</v>
      </c>
      <c r="G136" s="41"/>
      <c r="H136" s="47"/>
    </row>
    <row r="137" s="2" customFormat="1">
      <c r="A137" s="41"/>
      <c r="B137" s="47"/>
      <c r="C137" s="284" t="s">
        <v>221</v>
      </c>
      <c r="D137" s="284" t="s">
        <v>222</v>
      </c>
      <c r="E137" s="19" t="s">
        <v>92</v>
      </c>
      <c r="F137" s="285">
        <v>52.332000000000001</v>
      </c>
      <c r="G137" s="41"/>
      <c r="H137" s="47"/>
    </row>
    <row r="138" s="2" customFormat="1" ht="16.8" customHeight="1">
      <c r="A138" s="41"/>
      <c r="B138" s="47"/>
      <c r="C138" s="284" t="s">
        <v>353</v>
      </c>
      <c r="D138" s="284" t="s">
        <v>354</v>
      </c>
      <c r="E138" s="19" t="s">
        <v>92</v>
      </c>
      <c r="F138" s="285">
        <v>83.176000000000002</v>
      </c>
      <c r="G138" s="41"/>
      <c r="H138" s="47"/>
    </row>
    <row r="139" s="2" customFormat="1" ht="16.8" customHeight="1">
      <c r="A139" s="41"/>
      <c r="B139" s="47"/>
      <c r="C139" s="284" t="s">
        <v>733</v>
      </c>
      <c r="D139" s="284" t="s">
        <v>734</v>
      </c>
      <c r="E139" s="19" t="s">
        <v>291</v>
      </c>
      <c r="F139" s="285">
        <v>4.2320000000000002</v>
      </c>
      <c r="G139" s="41"/>
      <c r="H139" s="47"/>
    </row>
    <row r="140" s="2" customFormat="1">
      <c r="A140" s="41"/>
      <c r="B140" s="47"/>
      <c r="C140" s="284" t="s">
        <v>717</v>
      </c>
      <c r="D140" s="284" t="s">
        <v>718</v>
      </c>
      <c r="E140" s="19" t="s">
        <v>92</v>
      </c>
      <c r="F140" s="285">
        <v>54.948999999999998</v>
      </c>
      <c r="G140" s="41"/>
      <c r="H140" s="47"/>
    </row>
    <row r="141" s="2" customFormat="1" ht="16.8" customHeight="1">
      <c r="A141" s="41"/>
      <c r="B141" s="47"/>
      <c r="C141" s="280" t="s">
        <v>100</v>
      </c>
      <c r="D141" s="281" t="s">
        <v>101</v>
      </c>
      <c r="E141" s="282" t="s">
        <v>92</v>
      </c>
      <c r="F141" s="283">
        <v>26.228000000000002</v>
      </c>
      <c r="G141" s="41"/>
      <c r="H141" s="47"/>
    </row>
    <row r="142" s="2" customFormat="1" ht="16.8" customHeight="1">
      <c r="A142" s="41"/>
      <c r="B142" s="47"/>
      <c r="C142" s="284" t="s">
        <v>21</v>
      </c>
      <c r="D142" s="284" t="s">
        <v>172</v>
      </c>
      <c r="E142" s="19" t="s">
        <v>21</v>
      </c>
      <c r="F142" s="285">
        <v>0</v>
      </c>
      <c r="G142" s="41"/>
      <c r="H142" s="47"/>
    </row>
    <row r="143" s="2" customFormat="1" ht="16.8" customHeight="1">
      <c r="A143" s="41"/>
      <c r="B143" s="47"/>
      <c r="C143" s="284" t="s">
        <v>21</v>
      </c>
      <c r="D143" s="284" t="s">
        <v>298</v>
      </c>
      <c r="E143" s="19" t="s">
        <v>21</v>
      </c>
      <c r="F143" s="285">
        <v>0</v>
      </c>
      <c r="G143" s="41"/>
      <c r="H143" s="47"/>
    </row>
    <row r="144" s="2" customFormat="1" ht="16.8" customHeight="1">
      <c r="A144" s="41"/>
      <c r="B144" s="47"/>
      <c r="C144" s="284" t="s">
        <v>21</v>
      </c>
      <c r="D144" s="284" t="s">
        <v>301</v>
      </c>
      <c r="E144" s="19" t="s">
        <v>21</v>
      </c>
      <c r="F144" s="285">
        <v>26.228000000000002</v>
      </c>
      <c r="G144" s="41"/>
      <c r="H144" s="47"/>
    </row>
    <row r="145" s="2" customFormat="1" ht="16.8" customHeight="1">
      <c r="A145" s="41"/>
      <c r="B145" s="47"/>
      <c r="C145" s="284" t="s">
        <v>21</v>
      </c>
      <c r="D145" s="284" t="s">
        <v>175</v>
      </c>
      <c r="E145" s="19" t="s">
        <v>21</v>
      </c>
      <c r="F145" s="285">
        <v>26.228000000000002</v>
      </c>
      <c r="G145" s="41"/>
      <c r="H145" s="47"/>
    </row>
    <row r="146" s="2" customFormat="1" ht="16.8" customHeight="1">
      <c r="A146" s="41"/>
      <c r="B146" s="47"/>
      <c r="C146" s="286" t="s">
        <v>1000</v>
      </c>
      <c r="D146" s="41"/>
      <c r="E146" s="41"/>
      <c r="F146" s="41"/>
      <c r="G146" s="41"/>
      <c r="H146" s="47"/>
    </row>
    <row r="147" s="2" customFormat="1" ht="16.8" customHeight="1">
      <c r="A147" s="41"/>
      <c r="B147" s="47"/>
      <c r="C147" s="284" t="s">
        <v>410</v>
      </c>
      <c r="D147" s="284" t="s">
        <v>1029</v>
      </c>
      <c r="E147" s="19" t="s">
        <v>92</v>
      </c>
      <c r="F147" s="285">
        <v>104.664</v>
      </c>
      <c r="G147" s="41"/>
      <c r="H147" s="47"/>
    </row>
    <row r="148" s="2" customFormat="1">
      <c r="A148" s="41"/>
      <c r="B148" s="47"/>
      <c r="C148" s="284" t="s">
        <v>424</v>
      </c>
      <c r="D148" s="284" t="s">
        <v>1030</v>
      </c>
      <c r="E148" s="19" t="s">
        <v>92</v>
      </c>
      <c r="F148" s="285">
        <v>130.892</v>
      </c>
      <c r="G148" s="41"/>
      <c r="H148" s="47"/>
    </row>
    <row r="149" s="2" customFormat="1" ht="16.8" customHeight="1">
      <c r="A149" s="41"/>
      <c r="B149" s="47"/>
      <c r="C149" s="284" t="s">
        <v>431</v>
      </c>
      <c r="D149" s="284" t="s">
        <v>1031</v>
      </c>
      <c r="E149" s="19" t="s">
        <v>92</v>
      </c>
      <c r="F149" s="285">
        <v>156.99600000000001</v>
      </c>
      <c r="G149" s="41"/>
      <c r="H149" s="47"/>
    </row>
    <row r="150" s="2" customFormat="1" ht="16.8" customHeight="1">
      <c r="A150" s="41"/>
      <c r="B150" s="47"/>
      <c r="C150" s="284" t="s">
        <v>506</v>
      </c>
      <c r="D150" s="284" t="s">
        <v>1032</v>
      </c>
      <c r="E150" s="19" t="s">
        <v>92</v>
      </c>
      <c r="F150" s="285">
        <v>52.332000000000001</v>
      </c>
      <c r="G150" s="41"/>
      <c r="H150" s="47"/>
    </row>
    <row r="151" s="2" customFormat="1" ht="16.8" customHeight="1">
      <c r="A151" s="41"/>
      <c r="B151" s="47"/>
      <c r="C151" s="284" t="s">
        <v>512</v>
      </c>
      <c r="D151" s="284" t="s">
        <v>1033</v>
      </c>
      <c r="E151" s="19" t="s">
        <v>92</v>
      </c>
      <c r="F151" s="285">
        <v>52.332000000000001</v>
      </c>
      <c r="G151" s="41"/>
      <c r="H151" s="47"/>
    </row>
    <row r="152" s="2" customFormat="1">
      <c r="A152" s="41"/>
      <c r="B152" s="47"/>
      <c r="C152" s="284" t="s">
        <v>695</v>
      </c>
      <c r="D152" s="284" t="s">
        <v>1034</v>
      </c>
      <c r="E152" s="19" t="s">
        <v>92</v>
      </c>
      <c r="F152" s="285">
        <v>52.332000000000001</v>
      </c>
      <c r="G152" s="41"/>
      <c r="H152" s="47"/>
    </row>
    <row r="153" s="2" customFormat="1" ht="16.8" customHeight="1">
      <c r="A153" s="41"/>
      <c r="B153" s="47"/>
      <c r="C153" s="284" t="s">
        <v>787</v>
      </c>
      <c r="D153" s="284" t="s">
        <v>1035</v>
      </c>
      <c r="E153" s="19" t="s">
        <v>92</v>
      </c>
      <c r="F153" s="285">
        <v>52.332000000000001</v>
      </c>
      <c r="G153" s="41"/>
      <c r="H153" s="47"/>
    </row>
    <row r="154" s="2" customFormat="1" ht="16.8" customHeight="1">
      <c r="A154" s="41"/>
      <c r="B154" s="47"/>
      <c r="C154" s="284" t="s">
        <v>289</v>
      </c>
      <c r="D154" s="284" t="s">
        <v>1036</v>
      </c>
      <c r="E154" s="19" t="s">
        <v>291</v>
      </c>
      <c r="F154" s="285">
        <v>3.4020000000000001</v>
      </c>
      <c r="G154" s="41"/>
      <c r="H154" s="47"/>
    </row>
    <row r="155" s="2" customFormat="1" ht="16.8" customHeight="1">
      <c r="A155" s="41"/>
      <c r="B155" s="47"/>
      <c r="C155" s="284" t="s">
        <v>303</v>
      </c>
      <c r="D155" s="284" t="s">
        <v>1037</v>
      </c>
      <c r="E155" s="19" t="s">
        <v>291</v>
      </c>
      <c r="F155" s="285">
        <v>6.2809999999999997</v>
      </c>
      <c r="G155" s="41"/>
      <c r="H155" s="47"/>
    </row>
    <row r="156" s="2" customFormat="1" ht="16.8" customHeight="1">
      <c r="A156" s="41"/>
      <c r="B156" s="47"/>
      <c r="C156" s="284" t="s">
        <v>317</v>
      </c>
      <c r="D156" s="284" t="s">
        <v>1038</v>
      </c>
      <c r="E156" s="19" t="s">
        <v>291</v>
      </c>
      <c r="F156" s="285">
        <v>2.879</v>
      </c>
      <c r="G156" s="41"/>
      <c r="H156" s="47"/>
    </row>
    <row r="157" s="2" customFormat="1" ht="16.8" customHeight="1">
      <c r="A157" s="41"/>
      <c r="B157" s="47"/>
      <c r="C157" s="284" t="s">
        <v>322</v>
      </c>
      <c r="D157" s="284" t="s">
        <v>1039</v>
      </c>
      <c r="E157" s="19" t="s">
        <v>92</v>
      </c>
      <c r="F157" s="285">
        <v>52.332000000000001</v>
      </c>
      <c r="G157" s="41"/>
      <c r="H157" s="47"/>
    </row>
    <row r="158" s="2" customFormat="1" ht="16.8" customHeight="1">
      <c r="A158" s="41"/>
      <c r="B158" s="47"/>
      <c r="C158" s="280" t="s">
        <v>120</v>
      </c>
      <c r="D158" s="281" t="s">
        <v>121</v>
      </c>
      <c r="E158" s="282" t="s">
        <v>87</v>
      </c>
      <c r="F158" s="283">
        <v>21.629999999999999</v>
      </c>
      <c r="G158" s="41"/>
      <c r="H158" s="47"/>
    </row>
    <row r="159" s="2" customFormat="1" ht="16.8" customHeight="1">
      <c r="A159" s="41"/>
      <c r="B159" s="47"/>
      <c r="C159" s="284" t="s">
        <v>21</v>
      </c>
      <c r="D159" s="284" t="s">
        <v>172</v>
      </c>
      <c r="E159" s="19" t="s">
        <v>21</v>
      </c>
      <c r="F159" s="285">
        <v>0</v>
      </c>
      <c r="G159" s="41"/>
      <c r="H159" s="47"/>
    </row>
    <row r="160" s="2" customFormat="1" ht="16.8" customHeight="1">
      <c r="A160" s="41"/>
      <c r="B160" s="47"/>
      <c r="C160" s="284" t="s">
        <v>21</v>
      </c>
      <c r="D160" s="284" t="s">
        <v>193</v>
      </c>
      <c r="E160" s="19" t="s">
        <v>21</v>
      </c>
      <c r="F160" s="285">
        <v>0</v>
      </c>
      <c r="G160" s="41"/>
      <c r="H160" s="47"/>
    </row>
    <row r="161" s="2" customFormat="1" ht="16.8" customHeight="1">
      <c r="A161" s="41"/>
      <c r="B161" s="47"/>
      <c r="C161" s="284" t="s">
        <v>21</v>
      </c>
      <c r="D161" s="284" t="s">
        <v>194</v>
      </c>
      <c r="E161" s="19" t="s">
        <v>21</v>
      </c>
      <c r="F161" s="285">
        <v>21.629999999999999</v>
      </c>
      <c r="G161" s="41"/>
      <c r="H161" s="47"/>
    </row>
    <row r="162" s="2" customFormat="1" ht="16.8" customHeight="1">
      <c r="A162" s="41"/>
      <c r="B162" s="47"/>
      <c r="C162" s="284" t="s">
        <v>21</v>
      </c>
      <c r="D162" s="284" t="s">
        <v>175</v>
      </c>
      <c r="E162" s="19" t="s">
        <v>21</v>
      </c>
      <c r="F162" s="285">
        <v>21.629999999999999</v>
      </c>
      <c r="G162" s="41"/>
      <c r="H162" s="47"/>
    </row>
    <row r="163" s="2" customFormat="1" ht="16.8" customHeight="1">
      <c r="A163" s="41"/>
      <c r="B163" s="47"/>
      <c r="C163" s="286" t="s">
        <v>1000</v>
      </c>
      <c r="D163" s="41"/>
      <c r="E163" s="41"/>
      <c r="F163" s="41"/>
      <c r="G163" s="41"/>
      <c r="H163" s="47"/>
    </row>
    <row r="164" s="2" customFormat="1" ht="16.8" customHeight="1">
      <c r="A164" s="41"/>
      <c r="B164" s="47"/>
      <c r="C164" s="284" t="s">
        <v>178</v>
      </c>
      <c r="D164" s="284" t="s">
        <v>1001</v>
      </c>
      <c r="E164" s="19" t="s">
        <v>92</v>
      </c>
      <c r="F164" s="285">
        <v>19.495000000000001</v>
      </c>
      <c r="G164" s="41"/>
      <c r="H164" s="47"/>
    </row>
    <row r="165" s="2" customFormat="1" ht="16.8" customHeight="1">
      <c r="A165" s="41"/>
      <c r="B165" s="47"/>
      <c r="C165" s="284" t="s">
        <v>418</v>
      </c>
      <c r="D165" s="284" t="s">
        <v>1014</v>
      </c>
      <c r="E165" s="19" t="s">
        <v>87</v>
      </c>
      <c r="F165" s="285">
        <v>32.57</v>
      </c>
      <c r="G165" s="41"/>
      <c r="H165" s="47"/>
    </row>
    <row r="166" s="2" customFormat="1" ht="16.8" customHeight="1">
      <c r="A166" s="41"/>
      <c r="B166" s="47"/>
      <c r="C166" s="284" t="s">
        <v>611</v>
      </c>
      <c r="D166" s="284" t="s">
        <v>1026</v>
      </c>
      <c r="E166" s="19" t="s">
        <v>92</v>
      </c>
      <c r="F166" s="285">
        <v>18.417999999999999</v>
      </c>
      <c r="G166" s="41"/>
      <c r="H166" s="47"/>
    </row>
    <row r="167" s="2" customFormat="1" ht="16.8" customHeight="1">
      <c r="A167" s="41"/>
      <c r="B167" s="47"/>
      <c r="C167" s="284" t="s">
        <v>572</v>
      </c>
      <c r="D167" s="284" t="s">
        <v>1002</v>
      </c>
      <c r="E167" s="19" t="s">
        <v>92</v>
      </c>
      <c r="F167" s="285">
        <v>19.495000000000001</v>
      </c>
      <c r="G167" s="41"/>
      <c r="H167" s="47"/>
    </row>
    <row r="168" s="2" customFormat="1" ht="16.8" customHeight="1">
      <c r="A168" s="41"/>
      <c r="B168" s="47"/>
      <c r="C168" s="284" t="s">
        <v>596</v>
      </c>
      <c r="D168" s="284" t="s">
        <v>1003</v>
      </c>
      <c r="E168" s="19" t="s">
        <v>92</v>
      </c>
      <c r="F168" s="285">
        <v>19.495000000000001</v>
      </c>
      <c r="G168" s="41"/>
      <c r="H168" s="47"/>
    </row>
    <row r="169" s="2" customFormat="1" ht="16.8" customHeight="1">
      <c r="A169" s="41"/>
      <c r="B169" s="47"/>
      <c r="C169" s="284" t="s">
        <v>601</v>
      </c>
      <c r="D169" s="284" t="s">
        <v>1004</v>
      </c>
      <c r="E169" s="19" t="s">
        <v>92</v>
      </c>
      <c r="F169" s="285">
        <v>45.137</v>
      </c>
      <c r="G169" s="41"/>
      <c r="H169" s="47"/>
    </row>
    <row r="170" s="2" customFormat="1" ht="16.8" customHeight="1">
      <c r="A170" s="41"/>
      <c r="B170" s="47"/>
      <c r="C170" s="284" t="s">
        <v>793</v>
      </c>
      <c r="D170" s="284" t="s">
        <v>1048</v>
      </c>
      <c r="E170" s="19" t="s">
        <v>87</v>
      </c>
      <c r="F170" s="285">
        <v>21.629999999999999</v>
      </c>
      <c r="G170" s="41"/>
      <c r="H170" s="47"/>
    </row>
    <row r="171" s="2" customFormat="1" ht="16.8" customHeight="1">
      <c r="A171" s="41"/>
      <c r="B171" s="47"/>
      <c r="C171" s="284" t="s">
        <v>803</v>
      </c>
      <c r="D171" s="284" t="s">
        <v>1006</v>
      </c>
      <c r="E171" s="19" t="s">
        <v>87</v>
      </c>
      <c r="F171" s="285">
        <v>58.289999999999999</v>
      </c>
      <c r="G171" s="41"/>
      <c r="H171" s="47"/>
    </row>
    <row r="172" s="2" customFormat="1" ht="16.8" customHeight="1">
      <c r="A172" s="41"/>
      <c r="B172" s="47"/>
      <c r="C172" s="284" t="s">
        <v>312</v>
      </c>
      <c r="D172" s="284" t="s">
        <v>1008</v>
      </c>
      <c r="E172" s="19" t="s">
        <v>92</v>
      </c>
      <c r="F172" s="285">
        <v>23.349</v>
      </c>
      <c r="G172" s="41"/>
      <c r="H172" s="47"/>
    </row>
    <row r="173" s="2" customFormat="1">
      <c r="A173" s="41"/>
      <c r="B173" s="47"/>
      <c r="C173" s="284" t="s">
        <v>195</v>
      </c>
      <c r="D173" s="284" t="s">
        <v>1009</v>
      </c>
      <c r="E173" s="19" t="s">
        <v>92</v>
      </c>
      <c r="F173" s="285">
        <v>23.349</v>
      </c>
      <c r="G173" s="41"/>
      <c r="H173" s="47"/>
    </row>
    <row r="174" s="2" customFormat="1" ht="16.8" customHeight="1">
      <c r="A174" s="41"/>
      <c r="B174" s="47"/>
      <c r="C174" s="284" t="s">
        <v>353</v>
      </c>
      <c r="D174" s="284" t="s">
        <v>354</v>
      </c>
      <c r="E174" s="19" t="s">
        <v>92</v>
      </c>
      <c r="F174" s="285">
        <v>83.176000000000002</v>
      </c>
      <c r="G174" s="41"/>
      <c r="H174" s="47"/>
    </row>
    <row r="175" s="2" customFormat="1" ht="16.8" customHeight="1">
      <c r="A175" s="41"/>
      <c r="B175" s="47"/>
      <c r="C175" s="284" t="s">
        <v>582</v>
      </c>
      <c r="D175" s="284" t="s">
        <v>583</v>
      </c>
      <c r="E175" s="19" t="s">
        <v>92</v>
      </c>
      <c r="F175" s="285">
        <v>17.911000000000001</v>
      </c>
      <c r="G175" s="41"/>
      <c r="H175" s="47"/>
    </row>
    <row r="176" s="2" customFormat="1">
      <c r="A176" s="41"/>
      <c r="B176" s="47"/>
      <c r="C176" s="284" t="s">
        <v>207</v>
      </c>
      <c r="D176" s="284" t="s">
        <v>208</v>
      </c>
      <c r="E176" s="19" t="s">
        <v>209</v>
      </c>
      <c r="F176" s="285">
        <v>221.816</v>
      </c>
      <c r="G176" s="41"/>
      <c r="H176" s="47"/>
    </row>
    <row r="177" s="2" customFormat="1">
      <c r="A177" s="41"/>
      <c r="B177" s="47"/>
      <c r="C177" s="284" t="s">
        <v>216</v>
      </c>
      <c r="D177" s="284" t="s">
        <v>217</v>
      </c>
      <c r="E177" s="19" t="s">
        <v>209</v>
      </c>
      <c r="F177" s="285">
        <v>1109.078</v>
      </c>
      <c r="G177" s="41"/>
      <c r="H177" s="47"/>
    </row>
    <row r="178" s="2" customFormat="1" ht="7.44" customHeight="1">
      <c r="A178" s="41"/>
      <c r="B178" s="156"/>
      <c r="C178" s="157"/>
      <c r="D178" s="157"/>
      <c r="E178" s="157"/>
      <c r="F178" s="157"/>
      <c r="G178" s="157"/>
      <c r="H178" s="47"/>
    </row>
    <row r="179" s="2" customFormat="1">
      <c r="A179" s="41"/>
      <c r="B179" s="41"/>
      <c r="C179" s="41"/>
      <c r="D179" s="41"/>
      <c r="E179" s="41"/>
      <c r="F179" s="41"/>
      <c r="G179" s="41"/>
      <c r="H179" s="41"/>
    </row>
  </sheetData>
  <sheetProtection sheet="1" formatColumns="0" formatRows="0" objects="1" scenarios="1" spinCount="100000" saltValue="W62LbZy7VFY9cYRbezWCXiZJYIof5Zxd3OdteVFOZItmbe0VzqLisljM5U0lcSOrpljLG0D9vHAmZmICG6KzCA==" hashValue="IxFFQOs13w0w5XauuyXZ9jw6QLce1i6/pbxaKdnHZ5PB5znOYxCVd++SwAylR8X8ci+ejkdHSJOeOKt7fb0Un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6" customFormat="1" ht="45" customHeight="1">
      <c r="B3" s="291"/>
      <c r="C3" s="292" t="s">
        <v>1049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1050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1051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1052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1053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1054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1055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1056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1057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1058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1059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82</v>
      </c>
      <c r="F18" s="298" t="s">
        <v>1060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1061</v>
      </c>
      <c r="F19" s="298" t="s">
        <v>1062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1063</v>
      </c>
      <c r="F20" s="298" t="s">
        <v>1064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1065</v>
      </c>
      <c r="F21" s="298" t="s">
        <v>1066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1067</v>
      </c>
      <c r="F22" s="298" t="s">
        <v>1068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1069</v>
      </c>
      <c r="F23" s="298" t="s">
        <v>1070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1071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1072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1073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1074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1075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1076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1077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1078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1079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147</v>
      </c>
      <c r="F36" s="298"/>
      <c r="G36" s="298" t="s">
        <v>1080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1081</v>
      </c>
      <c r="F37" s="298"/>
      <c r="G37" s="298" t="s">
        <v>1082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56</v>
      </c>
      <c r="F38" s="298"/>
      <c r="G38" s="298" t="s">
        <v>1083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57</v>
      </c>
      <c r="F39" s="298"/>
      <c r="G39" s="298" t="s">
        <v>1084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148</v>
      </c>
      <c r="F40" s="298"/>
      <c r="G40" s="298" t="s">
        <v>1085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149</v>
      </c>
      <c r="F41" s="298"/>
      <c r="G41" s="298" t="s">
        <v>1086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1087</v>
      </c>
      <c r="F42" s="298"/>
      <c r="G42" s="298" t="s">
        <v>1088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1089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1090</v>
      </c>
      <c r="F44" s="298"/>
      <c r="G44" s="298" t="s">
        <v>1091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151</v>
      </c>
      <c r="F45" s="298"/>
      <c r="G45" s="298" t="s">
        <v>1092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1093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1094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1095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1096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1097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1098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1099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1100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1101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1102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1103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1104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1105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1106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1107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1108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1109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1110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1111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1112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1113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1114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1115</v>
      </c>
      <c r="D76" s="316"/>
      <c r="E76" s="316"/>
      <c r="F76" s="316" t="s">
        <v>1116</v>
      </c>
      <c r="G76" s="317"/>
      <c r="H76" s="316" t="s">
        <v>57</v>
      </c>
      <c r="I76" s="316" t="s">
        <v>60</v>
      </c>
      <c r="J76" s="316" t="s">
        <v>1117</v>
      </c>
      <c r="K76" s="315"/>
    </row>
    <row r="77" s="1" customFormat="1" ht="17.25" customHeight="1">
      <c r="B77" s="313"/>
      <c r="C77" s="318" t="s">
        <v>1118</v>
      </c>
      <c r="D77" s="318"/>
      <c r="E77" s="318"/>
      <c r="F77" s="319" t="s">
        <v>1119</v>
      </c>
      <c r="G77" s="320"/>
      <c r="H77" s="318"/>
      <c r="I77" s="318"/>
      <c r="J77" s="318" t="s">
        <v>1120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56</v>
      </c>
      <c r="D79" s="323"/>
      <c r="E79" s="323"/>
      <c r="F79" s="324" t="s">
        <v>85</v>
      </c>
      <c r="G79" s="325"/>
      <c r="H79" s="301" t="s">
        <v>1121</v>
      </c>
      <c r="I79" s="301" t="s">
        <v>1122</v>
      </c>
      <c r="J79" s="301">
        <v>20</v>
      </c>
      <c r="K79" s="315"/>
    </row>
    <row r="80" s="1" customFormat="1" ht="15" customHeight="1">
      <c r="B80" s="313"/>
      <c r="C80" s="301" t="s">
        <v>1123</v>
      </c>
      <c r="D80" s="301"/>
      <c r="E80" s="301"/>
      <c r="F80" s="324" t="s">
        <v>85</v>
      </c>
      <c r="G80" s="325"/>
      <c r="H80" s="301" t="s">
        <v>1124</v>
      </c>
      <c r="I80" s="301" t="s">
        <v>1122</v>
      </c>
      <c r="J80" s="301">
        <v>120</v>
      </c>
      <c r="K80" s="315"/>
    </row>
    <row r="81" s="1" customFormat="1" ht="15" customHeight="1">
      <c r="B81" s="326"/>
      <c r="C81" s="301" t="s">
        <v>1125</v>
      </c>
      <c r="D81" s="301"/>
      <c r="E81" s="301"/>
      <c r="F81" s="324" t="s">
        <v>1126</v>
      </c>
      <c r="G81" s="325"/>
      <c r="H81" s="301" t="s">
        <v>1127</v>
      </c>
      <c r="I81" s="301" t="s">
        <v>1122</v>
      </c>
      <c r="J81" s="301">
        <v>50</v>
      </c>
      <c r="K81" s="315"/>
    </row>
    <row r="82" s="1" customFormat="1" ht="15" customHeight="1">
      <c r="B82" s="326"/>
      <c r="C82" s="301" t="s">
        <v>1128</v>
      </c>
      <c r="D82" s="301"/>
      <c r="E82" s="301"/>
      <c r="F82" s="324" t="s">
        <v>85</v>
      </c>
      <c r="G82" s="325"/>
      <c r="H82" s="301" t="s">
        <v>1129</v>
      </c>
      <c r="I82" s="301" t="s">
        <v>1130</v>
      </c>
      <c r="J82" s="301"/>
      <c r="K82" s="315"/>
    </row>
    <row r="83" s="1" customFormat="1" ht="15" customHeight="1">
      <c r="B83" s="326"/>
      <c r="C83" s="327" t="s">
        <v>1131</v>
      </c>
      <c r="D83" s="327"/>
      <c r="E83" s="327"/>
      <c r="F83" s="328" t="s">
        <v>1126</v>
      </c>
      <c r="G83" s="327"/>
      <c r="H83" s="327" t="s">
        <v>1132</v>
      </c>
      <c r="I83" s="327" t="s">
        <v>1122</v>
      </c>
      <c r="J83" s="327">
        <v>15</v>
      </c>
      <c r="K83" s="315"/>
    </row>
    <row r="84" s="1" customFormat="1" ht="15" customHeight="1">
      <c r="B84" s="326"/>
      <c r="C84" s="327" t="s">
        <v>1133</v>
      </c>
      <c r="D84" s="327"/>
      <c r="E84" s="327"/>
      <c r="F84" s="328" t="s">
        <v>1126</v>
      </c>
      <c r="G84" s="327"/>
      <c r="H84" s="327" t="s">
        <v>1134</v>
      </c>
      <c r="I84" s="327" t="s">
        <v>1122</v>
      </c>
      <c r="J84" s="327">
        <v>15</v>
      </c>
      <c r="K84" s="315"/>
    </row>
    <row r="85" s="1" customFormat="1" ht="15" customHeight="1">
      <c r="B85" s="326"/>
      <c r="C85" s="327" t="s">
        <v>1135</v>
      </c>
      <c r="D85" s="327"/>
      <c r="E85" s="327"/>
      <c r="F85" s="328" t="s">
        <v>1126</v>
      </c>
      <c r="G85" s="327"/>
      <c r="H85" s="327" t="s">
        <v>1136</v>
      </c>
      <c r="I85" s="327" t="s">
        <v>1122</v>
      </c>
      <c r="J85" s="327">
        <v>20</v>
      </c>
      <c r="K85" s="315"/>
    </row>
    <row r="86" s="1" customFormat="1" ht="15" customHeight="1">
      <c r="B86" s="326"/>
      <c r="C86" s="327" t="s">
        <v>1137</v>
      </c>
      <c r="D86" s="327"/>
      <c r="E86" s="327"/>
      <c r="F86" s="328" t="s">
        <v>1126</v>
      </c>
      <c r="G86" s="327"/>
      <c r="H86" s="327" t="s">
        <v>1138</v>
      </c>
      <c r="I86" s="327" t="s">
        <v>1122</v>
      </c>
      <c r="J86" s="327">
        <v>20</v>
      </c>
      <c r="K86" s="315"/>
    </row>
    <row r="87" s="1" customFormat="1" ht="15" customHeight="1">
      <c r="B87" s="326"/>
      <c r="C87" s="301" t="s">
        <v>1139</v>
      </c>
      <c r="D87" s="301"/>
      <c r="E87" s="301"/>
      <c r="F87" s="324" t="s">
        <v>1126</v>
      </c>
      <c r="G87" s="325"/>
      <c r="H87" s="301" t="s">
        <v>1140</v>
      </c>
      <c r="I87" s="301" t="s">
        <v>1122</v>
      </c>
      <c r="J87" s="301">
        <v>50</v>
      </c>
      <c r="K87" s="315"/>
    </row>
    <row r="88" s="1" customFormat="1" ht="15" customHeight="1">
      <c r="B88" s="326"/>
      <c r="C88" s="301" t="s">
        <v>1141</v>
      </c>
      <c r="D88" s="301"/>
      <c r="E88" s="301"/>
      <c r="F88" s="324" t="s">
        <v>1126</v>
      </c>
      <c r="G88" s="325"/>
      <c r="H88" s="301" t="s">
        <v>1142</v>
      </c>
      <c r="I88" s="301" t="s">
        <v>1122</v>
      </c>
      <c r="J88" s="301">
        <v>20</v>
      </c>
      <c r="K88" s="315"/>
    </row>
    <row r="89" s="1" customFormat="1" ht="15" customHeight="1">
      <c r="B89" s="326"/>
      <c r="C89" s="301" t="s">
        <v>1143</v>
      </c>
      <c r="D89" s="301"/>
      <c r="E89" s="301"/>
      <c r="F89" s="324" t="s">
        <v>1126</v>
      </c>
      <c r="G89" s="325"/>
      <c r="H89" s="301" t="s">
        <v>1144</v>
      </c>
      <c r="I89" s="301" t="s">
        <v>1122</v>
      </c>
      <c r="J89" s="301">
        <v>20</v>
      </c>
      <c r="K89" s="315"/>
    </row>
    <row r="90" s="1" customFormat="1" ht="15" customHeight="1">
      <c r="B90" s="326"/>
      <c r="C90" s="301" t="s">
        <v>1145</v>
      </c>
      <c r="D90" s="301"/>
      <c r="E90" s="301"/>
      <c r="F90" s="324" t="s">
        <v>1126</v>
      </c>
      <c r="G90" s="325"/>
      <c r="H90" s="301" t="s">
        <v>1146</v>
      </c>
      <c r="I90" s="301" t="s">
        <v>1122</v>
      </c>
      <c r="J90" s="301">
        <v>50</v>
      </c>
      <c r="K90" s="315"/>
    </row>
    <row r="91" s="1" customFormat="1" ht="15" customHeight="1">
      <c r="B91" s="326"/>
      <c r="C91" s="301" t="s">
        <v>1147</v>
      </c>
      <c r="D91" s="301"/>
      <c r="E91" s="301"/>
      <c r="F91" s="324" t="s">
        <v>1126</v>
      </c>
      <c r="G91" s="325"/>
      <c r="H91" s="301" t="s">
        <v>1147</v>
      </c>
      <c r="I91" s="301" t="s">
        <v>1122</v>
      </c>
      <c r="J91" s="301">
        <v>50</v>
      </c>
      <c r="K91" s="315"/>
    </row>
    <row r="92" s="1" customFormat="1" ht="15" customHeight="1">
      <c r="B92" s="326"/>
      <c r="C92" s="301" t="s">
        <v>1148</v>
      </c>
      <c r="D92" s="301"/>
      <c r="E92" s="301"/>
      <c r="F92" s="324" t="s">
        <v>1126</v>
      </c>
      <c r="G92" s="325"/>
      <c r="H92" s="301" t="s">
        <v>1149</v>
      </c>
      <c r="I92" s="301" t="s">
        <v>1122</v>
      </c>
      <c r="J92" s="301">
        <v>255</v>
      </c>
      <c r="K92" s="315"/>
    </row>
    <row r="93" s="1" customFormat="1" ht="15" customHeight="1">
      <c r="B93" s="326"/>
      <c r="C93" s="301" t="s">
        <v>1150</v>
      </c>
      <c r="D93" s="301"/>
      <c r="E93" s="301"/>
      <c r="F93" s="324" t="s">
        <v>85</v>
      </c>
      <c r="G93" s="325"/>
      <c r="H93" s="301" t="s">
        <v>1151</v>
      </c>
      <c r="I93" s="301" t="s">
        <v>1152</v>
      </c>
      <c r="J93" s="301"/>
      <c r="K93" s="315"/>
    </row>
    <row r="94" s="1" customFormat="1" ht="15" customHeight="1">
      <c r="B94" s="326"/>
      <c r="C94" s="301" t="s">
        <v>1153</v>
      </c>
      <c r="D94" s="301"/>
      <c r="E94" s="301"/>
      <c r="F94" s="324" t="s">
        <v>85</v>
      </c>
      <c r="G94" s="325"/>
      <c r="H94" s="301" t="s">
        <v>1154</v>
      </c>
      <c r="I94" s="301" t="s">
        <v>1155</v>
      </c>
      <c r="J94" s="301"/>
      <c r="K94" s="315"/>
    </row>
    <row r="95" s="1" customFormat="1" ht="15" customHeight="1">
      <c r="B95" s="326"/>
      <c r="C95" s="301" t="s">
        <v>1156</v>
      </c>
      <c r="D95" s="301"/>
      <c r="E95" s="301"/>
      <c r="F95" s="324" t="s">
        <v>85</v>
      </c>
      <c r="G95" s="325"/>
      <c r="H95" s="301" t="s">
        <v>1156</v>
      </c>
      <c r="I95" s="301" t="s">
        <v>1155</v>
      </c>
      <c r="J95" s="301"/>
      <c r="K95" s="315"/>
    </row>
    <row r="96" s="1" customFormat="1" ht="15" customHeight="1">
      <c r="B96" s="326"/>
      <c r="C96" s="301" t="s">
        <v>41</v>
      </c>
      <c r="D96" s="301"/>
      <c r="E96" s="301"/>
      <c r="F96" s="324" t="s">
        <v>85</v>
      </c>
      <c r="G96" s="325"/>
      <c r="H96" s="301" t="s">
        <v>1157</v>
      </c>
      <c r="I96" s="301" t="s">
        <v>1155</v>
      </c>
      <c r="J96" s="301"/>
      <c r="K96" s="315"/>
    </row>
    <row r="97" s="1" customFormat="1" ht="15" customHeight="1">
      <c r="B97" s="326"/>
      <c r="C97" s="301" t="s">
        <v>51</v>
      </c>
      <c r="D97" s="301"/>
      <c r="E97" s="301"/>
      <c r="F97" s="324" t="s">
        <v>85</v>
      </c>
      <c r="G97" s="325"/>
      <c r="H97" s="301" t="s">
        <v>1158</v>
      </c>
      <c r="I97" s="301" t="s">
        <v>1155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1159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1115</v>
      </c>
      <c r="D103" s="316"/>
      <c r="E103" s="316"/>
      <c r="F103" s="316" t="s">
        <v>1116</v>
      </c>
      <c r="G103" s="317"/>
      <c r="H103" s="316" t="s">
        <v>57</v>
      </c>
      <c r="I103" s="316" t="s">
        <v>60</v>
      </c>
      <c r="J103" s="316" t="s">
        <v>1117</v>
      </c>
      <c r="K103" s="315"/>
    </row>
    <row r="104" s="1" customFormat="1" ht="17.25" customHeight="1">
      <c r="B104" s="313"/>
      <c r="C104" s="318" t="s">
        <v>1118</v>
      </c>
      <c r="D104" s="318"/>
      <c r="E104" s="318"/>
      <c r="F104" s="319" t="s">
        <v>1119</v>
      </c>
      <c r="G104" s="320"/>
      <c r="H104" s="318"/>
      <c r="I104" s="318"/>
      <c r="J104" s="318" t="s">
        <v>1120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56</v>
      </c>
      <c r="D106" s="323"/>
      <c r="E106" s="323"/>
      <c r="F106" s="324" t="s">
        <v>85</v>
      </c>
      <c r="G106" s="301"/>
      <c r="H106" s="301" t="s">
        <v>1160</v>
      </c>
      <c r="I106" s="301" t="s">
        <v>1122</v>
      </c>
      <c r="J106" s="301">
        <v>20</v>
      </c>
      <c r="K106" s="315"/>
    </row>
    <row r="107" s="1" customFormat="1" ht="15" customHeight="1">
      <c r="B107" s="313"/>
      <c r="C107" s="301" t="s">
        <v>1123</v>
      </c>
      <c r="D107" s="301"/>
      <c r="E107" s="301"/>
      <c r="F107" s="324" t="s">
        <v>85</v>
      </c>
      <c r="G107" s="301"/>
      <c r="H107" s="301" t="s">
        <v>1160</v>
      </c>
      <c r="I107" s="301" t="s">
        <v>1122</v>
      </c>
      <c r="J107" s="301">
        <v>120</v>
      </c>
      <c r="K107" s="315"/>
    </row>
    <row r="108" s="1" customFormat="1" ht="15" customHeight="1">
      <c r="B108" s="326"/>
      <c r="C108" s="301" t="s">
        <v>1125</v>
      </c>
      <c r="D108" s="301"/>
      <c r="E108" s="301"/>
      <c r="F108" s="324" t="s">
        <v>1126</v>
      </c>
      <c r="G108" s="301"/>
      <c r="H108" s="301" t="s">
        <v>1160</v>
      </c>
      <c r="I108" s="301" t="s">
        <v>1122</v>
      </c>
      <c r="J108" s="301">
        <v>50</v>
      </c>
      <c r="K108" s="315"/>
    </row>
    <row r="109" s="1" customFormat="1" ht="15" customHeight="1">
      <c r="B109" s="326"/>
      <c r="C109" s="301" t="s">
        <v>1128</v>
      </c>
      <c r="D109" s="301"/>
      <c r="E109" s="301"/>
      <c r="F109" s="324" t="s">
        <v>85</v>
      </c>
      <c r="G109" s="301"/>
      <c r="H109" s="301" t="s">
        <v>1160</v>
      </c>
      <c r="I109" s="301" t="s">
        <v>1130</v>
      </c>
      <c r="J109" s="301"/>
      <c r="K109" s="315"/>
    </row>
    <row r="110" s="1" customFormat="1" ht="15" customHeight="1">
      <c r="B110" s="326"/>
      <c r="C110" s="301" t="s">
        <v>1139</v>
      </c>
      <c r="D110" s="301"/>
      <c r="E110" s="301"/>
      <c r="F110" s="324" t="s">
        <v>1126</v>
      </c>
      <c r="G110" s="301"/>
      <c r="H110" s="301" t="s">
        <v>1160</v>
      </c>
      <c r="I110" s="301" t="s">
        <v>1122</v>
      </c>
      <c r="J110" s="301">
        <v>50</v>
      </c>
      <c r="K110" s="315"/>
    </row>
    <row r="111" s="1" customFormat="1" ht="15" customHeight="1">
      <c r="B111" s="326"/>
      <c r="C111" s="301" t="s">
        <v>1147</v>
      </c>
      <c r="D111" s="301"/>
      <c r="E111" s="301"/>
      <c r="F111" s="324" t="s">
        <v>1126</v>
      </c>
      <c r="G111" s="301"/>
      <c r="H111" s="301" t="s">
        <v>1160</v>
      </c>
      <c r="I111" s="301" t="s">
        <v>1122</v>
      </c>
      <c r="J111" s="301">
        <v>50</v>
      </c>
      <c r="K111" s="315"/>
    </row>
    <row r="112" s="1" customFormat="1" ht="15" customHeight="1">
      <c r="B112" s="326"/>
      <c r="C112" s="301" t="s">
        <v>1145</v>
      </c>
      <c r="D112" s="301"/>
      <c r="E112" s="301"/>
      <c r="F112" s="324" t="s">
        <v>1126</v>
      </c>
      <c r="G112" s="301"/>
      <c r="H112" s="301" t="s">
        <v>1160</v>
      </c>
      <c r="I112" s="301" t="s">
        <v>1122</v>
      </c>
      <c r="J112" s="301">
        <v>50</v>
      </c>
      <c r="K112" s="315"/>
    </row>
    <row r="113" s="1" customFormat="1" ht="15" customHeight="1">
      <c r="B113" s="326"/>
      <c r="C113" s="301" t="s">
        <v>56</v>
      </c>
      <c r="D113" s="301"/>
      <c r="E113" s="301"/>
      <c r="F113" s="324" t="s">
        <v>85</v>
      </c>
      <c r="G113" s="301"/>
      <c r="H113" s="301" t="s">
        <v>1161</v>
      </c>
      <c r="I113" s="301" t="s">
        <v>1122</v>
      </c>
      <c r="J113" s="301">
        <v>20</v>
      </c>
      <c r="K113" s="315"/>
    </row>
    <row r="114" s="1" customFormat="1" ht="15" customHeight="1">
      <c r="B114" s="326"/>
      <c r="C114" s="301" t="s">
        <v>1162</v>
      </c>
      <c r="D114" s="301"/>
      <c r="E114" s="301"/>
      <c r="F114" s="324" t="s">
        <v>85</v>
      </c>
      <c r="G114" s="301"/>
      <c r="H114" s="301" t="s">
        <v>1163</v>
      </c>
      <c r="I114" s="301" t="s">
        <v>1122</v>
      </c>
      <c r="J114" s="301">
        <v>120</v>
      </c>
      <c r="K114" s="315"/>
    </row>
    <row r="115" s="1" customFormat="1" ht="15" customHeight="1">
      <c r="B115" s="326"/>
      <c r="C115" s="301" t="s">
        <v>41</v>
      </c>
      <c r="D115" s="301"/>
      <c r="E115" s="301"/>
      <c r="F115" s="324" t="s">
        <v>85</v>
      </c>
      <c r="G115" s="301"/>
      <c r="H115" s="301" t="s">
        <v>1164</v>
      </c>
      <c r="I115" s="301" t="s">
        <v>1155</v>
      </c>
      <c r="J115" s="301"/>
      <c r="K115" s="315"/>
    </row>
    <row r="116" s="1" customFormat="1" ht="15" customHeight="1">
      <c r="B116" s="326"/>
      <c r="C116" s="301" t="s">
        <v>51</v>
      </c>
      <c r="D116" s="301"/>
      <c r="E116" s="301"/>
      <c r="F116" s="324" t="s">
        <v>85</v>
      </c>
      <c r="G116" s="301"/>
      <c r="H116" s="301" t="s">
        <v>1165</v>
      </c>
      <c r="I116" s="301" t="s">
        <v>1155</v>
      </c>
      <c r="J116" s="301"/>
      <c r="K116" s="315"/>
    </row>
    <row r="117" s="1" customFormat="1" ht="15" customHeight="1">
      <c r="B117" s="326"/>
      <c r="C117" s="301" t="s">
        <v>60</v>
      </c>
      <c r="D117" s="301"/>
      <c r="E117" s="301"/>
      <c r="F117" s="324" t="s">
        <v>85</v>
      </c>
      <c r="G117" s="301"/>
      <c r="H117" s="301" t="s">
        <v>1166</v>
      </c>
      <c r="I117" s="301" t="s">
        <v>1167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1168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1115</v>
      </c>
      <c r="D123" s="316"/>
      <c r="E123" s="316"/>
      <c r="F123" s="316" t="s">
        <v>1116</v>
      </c>
      <c r="G123" s="317"/>
      <c r="H123" s="316" t="s">
        <v>57</v>
      </c>
      <c r="I123" s="316" t="s">
        <v>60</v>
      </c>
      <c r="J123" s="316" t="s">
        <v>1117</v>
      </c>
      <c r="K123" s="345"/>
    </row>
    <row r="124" s="1" customFormat="1" ht="17.25" customHeight="1">
      <c r="B124" s="344"/>
      <c r="C124" s="318" t="s">
        <v>1118</v>
      </c>
      <c r="D124" s="318"/>
      <c r="E124" s="318"/>
      <c r="F124" s="319" t="s">
        <v>1119</v>
      </c>
      <c r="G124" s="320"/>
      <c r="H124" s="318"/>
      <c r="I124" s="318"/>
      <c r="J124" s="318" t="s">
        <v>1120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1123</v>
      </c>
      <c r="D126" s="323"/>
      <c r="E126" s="323"/>
      <c r="F126" s="324" t="s">
        <v>85</v>
      </c>
      <c r="G126" s="301"/>
      <c r="H126" s="301" t="s">
        <v>1160</v>
      </c>
      <c r="I126" s="301" t="s">
        <v>1122</v>
      </c>
      <c r="J126" s="301">
        <v>120</v>
      </c>
      <c r="K126" s="349"/>
    </row>
    <row r="127" s="1" customFormat="1" ht="15" customHeight="1">
      <c r="B127" s="346"/>
      <c r="C127" s="301" t="s">
        <v>1169</v>
      </c>
      <c r="D127" s="301"/>
      <c r="E127" s="301"/>
      <c r="F127" s="324" t="s">
        <v>85</v>
      </c>
      <c r="G127" s="301"/>
      <c r="H127" s="301" t="s">
        <v>1170</v>
      </c>
      <c r="I127" s="301" t="s">
        <v>1122</v>
      </c>
      <c r="J127" s="301" t="s">
        <v>1171</v>
      </c>
      <c r="K127" s="349"/>
    </row>
    <row r="128" s="1" customFormat="1" ht="15" customHeight="1">
      <c r="B128" s="346"/>
      <c r="C128" s="301" t="s">
        <v>1069</v>
      </c>
      <c r="D128" s="301"/>
      <c r="E128" s="301"/>
      <c r="F128" s="324" t="s">
        <v>85</v>
      </c>
      <c r="G128" s="301"/>
      <c r="H128" s="301" t="s">
        <v>1172</v>
      </c>
      <c r="I128" s="301" t="s">
        <v>1122</v>
      </c>
      <c r="J128" s="301" t="s">
        <v>1171</v>
      </c>
      <c r="K128" s="349"/>
    </row>
    <row r="129" s="1" customFormat="1" ht="15" customHeight="1">
      <c r="B129" s="346"/>
      <c r="C129" s="301" t="s">
        <v>1131</v>
      </c>
      <c r="D129" s="301"/>
      <c r="E129" s="301"/>
      <c r="F129" s="324" t="s">
        <v>1126</v>
      </c>
      <c r="G129" s="301"/>
      <c r="H129" s="301" t="s">
        <v>1132</v>
      </c>
      <c r="I129" s="301" t="s">
        <v>1122</v>
      </c>
      <c r="J129" s="301">
        <v>15</v>
      </c>
      <c r="K129" s="349"/>
    </row>
    <row r="130" s="1" customFormat="1" ht="15" customHeight="1">
      <c r="B130" s="346"/>
      <c r="C130" s="327" t="s">
        <v>1133</v>
      </c>
      <c r="D130" s="327"/>
      <c r="E130" s="327"/>
      <c r="F130" s="328" t="s">
        <v>1126</v>
      </c>
      <c r="G130" s="327"/>
      <c r="H130" s="327" t="s">
        <v>1134</v>
      </c>
      <c r="I130" s="327" t="s">
        <v>1122</v>
      </c>
      <c r="J130" s="327">
        <v>15</v>
      </c>
      <c r="K130" s="349"/>
    </row>
    <row r="131" s="1" customFormat="1" ht="15" customHeight="1">
      <c r="B131" s="346"/>
      <c r="C131" s="327" t="s">
        <v>1135</v>
      </c>
      <c r="D131" s="327"/>
      <c r="E131" s="327"/>
      <c r="F131" s="328" t="s">
        <v>1126</v>
      </c>
      <c r="G131" s="327"/>
      <c r="H131" s="327" t="s">
        <v>1136</v>
      </c>
      <c r="I131" s="327" t="s">
        <v>1122</v>
      </c>
      <c r="J131" s="327">
        <v>20</v>
      </c>
      <c r="K131" s="349"/>
    </row>
    <row r="132" s="1" customFormat="1" ht="15" customHeight="1">
      <c r="B132" s="346"/>
      <c r="C132" s="327" t="s">
        <v>1137</v>
      </c>
      <c r="D132" s="327"/>
      <c r="E132" s="327"/>
      <c r="F132" s="328" t="s">
        <v>1126</v>
      </c>
      <c r="G132" s="327"/>
      <c r="H132" s="327" t="s">
        <v>1138</v>
      </c>
      <c r="I132" s="327" t="s">
        <v>1122</v>
      </c>
      <c r="J132" s="327">
        <v>20</v>
      </c>
      <c r="K132" s="349"/>
    </row>
    <row r="133" s="1" customFormat="1" ht="15" customHeight="1">
      <c r="B133" s="346"/>
      <c r="C133" s="301" t="s">
        <v>1125</v>
      </c>
      <c r="D133" s="301"/>
      <c r="E133" s="301"/>
      <c r="F133" s="324" t="s">
        <v>1126</v>
      </c>
      <c r="G133" s="301"/>
      <c r="H133" s="301" t="s">
        <v>1160</v>
      </c>
      <c r="I133" s="301" t="s">
        <v>1122</v>
      </c>
      <c r="J133" s="301">
        <v>50</v>
      </c>
      <c r="K133" s="349"/>
    </row>
    <row r="134" s="1" customFormat="1" ht="15" customHeight="1">
      <c r="B134" s="346"/>
      <c r="C134" s="301" t="s">
        <v>1139</v>
      </c>
      <c r="D134" s="301"/>
      <c r="E134" s="301"/>
      <c r="F134" s="324" t="s">
        <v>1126</v>
      </c>
      <c r="G134" s="301"/>
      <c r="H134" s="301" t="s">
        <v>1160</v>
      </c>
      <c r="I134" s="301" t="s">
        <v>1122</v>
      </c>
      <c r="J134" s="301">
        <v>50</v>
      </c>
      <c r="K134" s="349"/>
    </row>
    <row r="135" s="1" customFormat="1" ht="15" customHeight="1">
      <c r="B135" s="346"/>
      <c r="C135" s="301" t="s">
        <v>1145</v>
      </c>
      <c r="D135" s="301"/>
      <c r="E135" s="301"/>
      <c r="F135" s="324" t="s">
        <v>1126</v>
      </c>
      <c r="G135" s="301"/>
      <c r="H135" s="301" t="s">
        <v>1160</v>
      </c>
      <c r="I135" s="301" t="s">
        <v>1122</v>
      </c>
      <c r="J135" s="301">
        <v>50</v>
      </c>
      <c r="K135" s="349"/>
    </row>
    <row r="136" s="1" customFormat="1" ht="15" customHeight="1">
      <c r="B136" s="346"/>
      <c r="C136" s="301" t="s">
        <v>1147</v>
      </c>
      <c r="D136" s="301"/>
      <c r="E136" s="301"/>
      <c r="F136" s="324" t="s">
        <v>1126</v>
      </c>
      <c r="G136" s="301"/>
      <c r="H136" s="301" t="s">
        <v>1160</v>
      </c>
      <c r="I136" s="301" t="s">
        <v>1122</v>
      </c>
      <c r="J136" s="301">
        <v>50</v>
      </c>
      <c r="K136" s="349"/>
    </row>
    <row r="137" s="1" customFormat="1" ht="15" customHeight="1">
      <c r="B137" s="346"/>
      <c r="C137" s="301" t="s">
        <v>1148</v>
      </c>
      <c r="D137" s="301"/>
      <c r="E137" s="301"/>
      <c r="F137" s="324" t="s">
        <v>1126</v>
      </c>
      <c r="G137" s="301"/>
      <c r="H137" s="301" t="s">
        <v>1173</v>
      </c>
      <c r="I137" s="301" t="s">
        <v>1122</v>
      </c>
      <c r="J137" s="301">
        <v>255</v>
      </c>
      <c r="K137" s="349"/>
    </row>
    <row r="138" s="1" customFormat="1" ht="15" customHeight="1">
      <c r="B138" s="346"/>
      <c r="C138" s="301" t="s">
        <v>1150</v>
      </c>
      <c r="D138" s="301"/>
      <c r="E138" s="301"/>
      <c r="F138" s="324" t="s">
        <v>85</v>
      </c>
      <c r="G138" s="301"/>
      <c r="H138" s="301" t="s">
        <v>1174</v>
      </c>
      <c r="I138" s="301" t="s">
        <v>1152</v>
      </c>
      <c r="J138" s="301"/>
      <c r="K138" s="349"/>
    </row>
    <row r="139" s="1" customFormat="1" ht="15" customHeight="1">
      <c r="B139" s="346"/>
      <c r="C139" s="301" t="s">
        <v>1153</v>
      </c>
      <c r="D139" s="301"/>
      <c r="E139" s="301"/>
      <c r="F139" s="324" t="s">
        <v>85</v>
      </c>
      <c r="G139" s="301"/>
      <c r="H139" s="301" t="s">
        <v>1175</v>
      </c>
      <c r="I139" s="301" t="s">
        <v>1155</v>
      </c>
      <c r="J139" s="301"/>
      <c r="K139" s="349"/>
    </row>
    <row r="140" s="1" customFormat="1" ht="15" customHeight="1">
      <c r="B140" s="346"/>
      <c r="C140" s="301" t="s">
        <v>1156</v>
      </c>
      <c r="D140" s="301"/>
      <c r="E140" s="301"/>
      <c r="F140" s="324" t="s">
        <v>85</v>
      </c>
      <c r="G140" s="301"/>
      <c r="H140" s="301" t="s">
        <v>1156</v>
      </c>
      <c r="I140" s="301" t="s">
        <v>1155</v>
      </c>
      <c r="J140" s="301"/>
      <c r="K140" s="349"/>
    </row>
    <row r="141" s="1" customFormat="1" ht="15" customHeight="1">
      <c r="B141" s="346"/>
      <c r="C141" s="301" t="s">
        <v>41</v>
      </c>
      <c r="D141" s="301"/>
      <c r="E141" s="301"/>
      <c r="F141" s="324" t="s">
        <v>85</v>
      </c>
      <c r="G141" s="301"/>
      <c r="H141" s="301" t="s">
        <v>1176</v>
      </c>
      <c r="I141" s="301" t="s">
        <v>1155</v>
      </c>
      <c r="J141" s="301"/>
      <c r="K141" s="349"/>
    </row>
    <row r="142" s="1" customFormat="1" ht="15" customHeight="1">
      <c r="B142" s="346"/>
      <c r="C142" s="301" t="s">
        <v>1177</v>
      </c>
      <c r="D142" s="301"/>
      <c r="E142" s="301"/>
      <c r="F142" s="324" t="s">
        <v>85</v>
      </c>
      <c r="G142" s="301"/>
      <c r="H142" s="301" t="s">
        <v>1178</v>
      </c>
      <c r="I142" s="301" t="s">
        <v>1155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1179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1115</v>
      </c>
      <c r="D148" s="316"/>
      <c r="E148" s="316"/>
      <c r="F148" s="316" t="s">
        <v>1116</v>
      </c>
      <c r="G148" s="317"/>
      <c r="H148" s="316" t="s">
        <v>57</v>
      </c>
      <c r="I148" s="316" t="s">
        <v>60</v>
      </c>
      <c r="J148" s="316" t="s">
        <v>1117</v>
      </c>
      <c r="K148" s="315"/>
    </row>
    <row r="149" s="1" customFormat="1" ht="17.25" customHeight="1">
      <c r="B149" s="313"/>
      <c r="C149" s="318" t="s">
        <v>1118</v>
      </c>
      <c r="D149" s="318"/>
      <c r="E149" s="318"/>
      <c r="F149" s="319" t="s">
        <v>1119</v>
      </c>
      <c r="G149" s="320"/>
      <c r="H149" s="318"/>
      <c r="I149" s="318"/>
      <c r="J149" s="318" t="s">
        <v>1120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1123</v>
      </c>
      <c r="D151" s="301"/>
      <c r="E151" s="301"/>
      <c r="F151" s="354" t="s">
        <v>85</v>
      </c>
      <c r="G151" s="301"/>
      <c r="H151" s="353" t="s">
        <v>1160</v>
      </c>
      <c r="I151" s="353" t="s">
        <v>1122</v>
      </c>
      <c r="J151" s="353">
        <v>120</v>
      </c>
      <c r="K151" s="349"/>
    </row>
    <row r="152" s="1" customFormat="1" ht="15" customHeight="1">
      <c r="B152" s="326"/>
      <c r="C152" s="353" t="s">
        <v>1169</v>
      </c>
      <c r="D152" s="301"/>
      <c r="E152" s="301"/>
      <c r="F152" s="354" t="s">
        <v>85</v>
      </c>
      <c r="G152" s="301"/>
      <c r="H152" s="353" t="s">
        <v>1180</v>
      </c>
      <c r="I152" s="353" t="s">
        <v>1122</v>
      </c>
      <c r="J152" s="353" t="s">
        <v>1171</v>
      </c>
      <c r="K152" s="349"/>
    </row>
    <row r="153" s="1" customFormat="1" ht="15" customHeight="1">
      <c r="B153" s="326"/>
      <c r="C153" s="353" t="s">
        <v>1069</v>
      </c>
      <c r="D153" s="301"/>
      <c r="E153" s="301"/>
      <c r="F153" s="354" t="s">
        <v>85</v>
      </c>
      <c r="G153" s="301"/>
      <c r="H153" s="353" t="s">
        <v>1181</v>
      </c>
      <c r="I153" s="353" t="s">
        <v>1122</v>
      </c>
      <c r="J153" s="353" t="s">
        <v>1171</v>
      </c>
      <c r="K153" s="349"/>
    </row>
    <row r="154" s="1" customFormat="1" ht="15" customHeight="1">
      <c r="B154" s="326"/>
      <c r="C154" s="353" t="s">
        <v>1125</v>
      </c>
      <c r="D154" s="301"/>
      <c r="E154" s="301"/>
      <c r="F154" s="354" t="s">
        <v>1126</v>
      </c>
      <c r="G154" s="301"/>
      <c r="H154" s="353" t="s">
        <v>1160</v>
      </c>
      <c r="I154" s="353" t="s">
        <v>1122</v>
      </c>
      <c r="J154" s="353">
        <v>50</v>
      </c>
      <c r="K154" s="349"/>
    </row>
    <row r="155" s="1" customFormat="1" ht="15" customHeight="1">
      <c r="B155" s="326"/>
      <c r="C155" s="353" t="s">
        <v>1128</v>
      </c>
      <c r="D155" s="301"/>
      <c r="E155" s="301"/>
      <c r="F155" s="354" t="s">
        <v>85</v>
      </c>
      <c r="G155" s="301"/>
      <c r="H155" s="353" t="s">
        <v>1160</v>
      </c>
      <c r="I155" s="353" t="s">
        <v>1130</v>
      </c>
      <c r="J155" s="353"/>
      <c r="K155" s="349"/>
    </row>
    <row r="156" s="1" customFormat="1" ht="15" customHeight="1">
      <c r="B156" s="326"/>
      <c r="C156" s="353" t="s">
        <v>1139</v>
      </c>
      <c r="D156" s="301"/>
      <c r="E156" s="301"/>
      <c r="F156" s="354" t="s">
        <v>1126</v>
      </c>
      <c r="G156" s="301"/>
      <c r="H156" s="353" t="s">
        <v>1160</v>
      </c>
      <c r="I156" s="353" t="s">
        <v>1122</v>
      </c>
      <c r="J156" s="353">
        <v>50</v>
      </c>
      <c r="K156" s="349"/>
    </row>
    <row r="157" s="1" customFormat="1" ht="15" customHeight="1">
      <c r="B157" s="326"/>
      <c r="C157" s="353" t="s">
        <v>1147</v>
      </c>
      <c r="D157" s="301"/>
      <c r="E157" s="301"/>
      <c r="F157" s="354" t="s">
        <v>1126</v>
      </c>
      <c r="G157" s="301"/>
      <c r="H157" s="353" t="s">
        <v>1160</v>
      </c>
      <c r="I157" s="353" t="s">
        <v>1122</v>
      </c>
      <c r="J157" s="353">
        <v>50</v>
      </c>
      <c r="K157" s="349"/>
    </row>
    <row r="158" s="1" customFormat="1" ht="15" customHeight="1">
      <c r="B158" s="326"/>
      <c r="C158" s="353" t="s">
        <v>1145</v>
      </c>
      <c r="D158" s="301"/>
      <c r="E158" s="301"/>
      <c r="F158" s="354" t="s">
        <v>1126</v>
      </c>
      <c r="G158" s="301"/>
      <c r="H158" s="353" t="s">
        <v>1160</v>
      </c>
      <c r="I158" s="353" t="s">
        <v>1122</v>
      </c>
      <c r="J158" s="353">
        <v>50</v>
      </c>
      <c r="K158" s="349"/>
    </row>
    <row r="159" s="1" customFormat="1" ht="15" customHeight="1">
      <c r="B159" s="326"/>
      <c r="C159" s="353" t="s">
        <v>124</v>
      </c>
      <c r="D159" s="301"/>
      <c r="E159" s="301"/>
      <c r="F159" s="354" t="s">
        <v>85</v>
      </c>
      <c r="G159" s="301"/>
      <c r="H159" s="353" t="s">
        <v>1182</v>
      </c>
      <c r="I159" s="353" t="s">
        <v>1122</v>
      </c>
      <c r="J159" s="353" t="s">
        <v>1183</v>
      </c>
      <c r="K159" s="349"/>
    </row>
    <row r="160" s="1" customFormat="1" ht="15" customHeight="1">
      <c r="B160" s="326"/>
      <c r="C160" s="353" t="s">
        <v>1184</v>
      </c>
      <c r="D160" s="301"/>
      <c r="E160" s="301"/>
      <c r="F160" s="354" t="s">
        <v>85</v>
      </c>
      <c r="G160" s="301"/>
      <c r="H160" s="353" t="s">
        <v>1185</v>
      </c>
      <c r="I160" s="353" t="s">
        <v>1155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1186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1115</v>
      </c>
      <c r="D166" s="316"/>
      <c r="E166" s="316"/>
      <c r="F166" s="316" t="s">
        <v>1116</v>
      </c>
      <c r="G166" s="358"/>
      <c r="H166" s="359" t="s">
        <v>57</v>
      </c>
      <c r="I166" s="359" t="s">
        <v>60</v>
      </c>
      <c r="J166" s="316" t="s">
        <v>1117</v>
      </c>
      <c r="K166" s="293"/>
    </row>
    <row r="167" s="1" customFormat="1" ht="17.25" customHeight="1">
      <c r="B167" s="294"/>
      <c r="C167" s="318" t="s">
        <v>1118</v>
      </c>
      <c r="D167" s="318"/>
      <c r="E167" s="318"/>
      <c r="F167" s="319" t="s">
        <v>1119</v>
      </c>
      <c r="G167" s="360"/>
      <c r="H167" s="361"/>
      <c r="I167" s="361"/>
      <c r="J167" s="318" t="s">
        <v>1120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1123</v>
      </c>
      <c r="D169" s="301"/>
      <c r="E169" s="301"/>
      <c r="F169" s="324" t="s">
        <v>85</v>
      </c>
      <c r="G169" s="301"/>
      <c r="H169" s="301" t="s">
        <v>1160</v>
      </c>
      <c r="I169" s="301" t="s">
        <v>1122</v>
      </c>
      <c r="J169" s="301">
        <v>120</v>
      </c>
      <c r="K169" s="349"/>
    </row>
    <row r="170" s="1" customFormat="1" ht="15" customHeight="1">
      <c r="B170" s="326"/>
      <c r="C170" s="301" t="s">
        <v>1169</v>
      </c>
      <c r="D170" s="301"/>
      <c r="E170" s="301"/>
      <c r="F170" s="324" t="s">
        <v>85</v>
      </c>
      <c r="G170" s="301"/>
      <c r="H170" s="301" t="s">
        <v>1170</v>
      </c>
      <c r="I170" s="301" t="s">
        <v>1122</v>
      </c>
      <c r="J170" s="301" t="s">
        <v>1171</v>
      </c>
      <c r="K170" s="349"/>
    </row>
    <row r="171" s="1" customFormat="1" ht="15" customHeight="1">
      <c r="B171" s="326"/>
      <c r="C171" s="301" t="s">
        <v>1069</v>
      </c>
      <c r="D171" s="301"/>
      <c r="E171" s="301"/>
      <c r="F171" s="324" t="s">
        <v>85</v>
      </c>
      <c r="G171" s="301"/>
      <c r="H171" s="301" t="s">
        <v>1187</v>
      </c>
      <c r="I171" s="301" t="s">
        <v>1122</v>
      </c>
      <c r="J171" s="301" t="s">
        <v>1171</v>
      </c>
      <c r="K171" s="349"/>
    </row>
    <row r="172" s="1" customFormat="1" ht="15" customHeight="1">
      <c r="B172" s="326"/>
      <c r="C172" s="301" t="s">
        <v>1125</v>
      </c>
      <c r="D172" s="301"/>
      <c r="E172" s="301"/>
      <c r="F172" s="324" t="s">
        <v>1126</v>
      </c>
      <c r="G172" s="301"/>
      <c r="H172" s="301" t="s">
        <v>1187</v>
      </c>
      <c r="I172" s="301" t="s">
        <v>1122</v>
      </c>
      <c r="J172" s="301">
        <v>50</v>
      </c>
      <c r="K172" s="349"/>
    </row>
    <row r="173" s="1" customFormat="1" ht="15" customHeight="1">
      <c r="B173" s="326"/>
      <c r="C173" s="301" t="s">
        <v>1128</v>
      </c>
      <c r="D173" s="301"/>
      <c r="E173" s="301"/>
      <c r="F173" s="324" t="s">
        <v>85</v>
      </c>
      <c r="G173" s="301"/>
      <c r="H173" s="301" t="s">
        <v>1187</v>
      </c>
      <c r="I173" s="301" t="s">
        <v>1130</v>
      </c>
      <c r="J173" s="301"/>
      <c r="K173" s="349"/>
    </row>
    <row r="174" s="1" customFormat="1" ht="15" customHeight="1">
      <c r="B174" s="326"/>
      <c r="C174" s="301" t="s">
        <v>1139</v>
      </c>
      <c r="D174" s="301"/>
      <c r="E174" s="301"/>
      <c r="F174" s="324" t="s">
        <v>1126</v>
      </c>
      <c r="G174" s="301"/>
      <c r="H174" s="301" t="s">
        <v>1187</v>
      </c>
      <c r="I174" s="301" t="s">
        <v>1122</v>
      </c>
      <c r="J174" s="301">
        <v>50</v>
      </c>
      <c r="K174" s="349"/>
    </row>
    <row r="175" s="1" customFormat="1" ht="15" customHeight="1">
      <c r="B175" s="326"/>
      <c r="C175" s="301" t="s">
        <v>1147</v>
      </c>
      <c r="D175" s="301"/>
      <c r="E175" s="301"/>
      <c r="F175" s="324" t="s">
        <v>1126</v>
      </c>
      <c r="G175" s="301"/>
      <c r="H175" s="301" t="s">
        <v>1187</v>
      </c>
      <c r="I175" s="301" t="s">
        <v>1122</v>
      </c>
      <c r="J175" s="301">
        <v>50</v>
      </c>
      <c r="K175" s="349"/>
    </row>
    <row r="176" s="1" customFormat="1" ht="15" customHeight="1">
      <c r="B176" s="326"/>
      <c r="C176" s="301" t="s">
        <v>1145</v>
      </c>
      <c r="D176" s="301"/>
      <c r="E176" s="301"/>
      <c r="F176" s="324" t="s">
        <v>1126</v>
      </c>
      <c r="G176" s="301"/>
      <c r="H176" s="301" t="s">
        <v>1187</v>
      </c>
      <c r="I176" s="301" t="s">
        <v>1122</v>
      </c>
      <c r="J176" s="301">
        <v>50</v>
      </c>
      <c r="K176" s="349"/>
    </row>
    <row r="177" s="1" customFormat="1" ht="15" customHeight="1">
      <c r="B177" s="326"/>
      <c r="C177" s="301" t="s">
        <v>147</v>
      </c>
      <c r="D177" s="301"/>
      <c r="E177" s="301"/>
      <c r="F177" s="324" t="s">
        <v>85</v>
      </c>
      <c r="G177" s="301"/>
      <c r="H177" s="301" t="s">
        <v>1188</v>
      </c>
      <c r="I177" s="301" t="s">
        <v>1189</v>
      </c>
      <c r="J177" s="301"/>
      <c r="K177" s="349"/>
    </row>
    <row r="178" s="1" customFormat="1" ht="15" customHeight="1">
      <c r="B178" s="326"/>
      <c r="C178" s="301" t="s">
        <v>60</v>
      </c>
      <c r="D178" s="301"/>
      <c r="E178" s="301"/>
      <c r="F178" s="324" t="s">
        <v>85</v>
      </c>
      <c r="G178" s="301"/>
      <c r="H178" s="301" t="s">
        <v>1190</v>
      </c>
      <c r="I178" s="301" t="s">
        <v>1191</v>
      </c>
      <c r="J178" s="301">
        <v>1</v>
      </c>
      <c r="K178" s="349"/>
    </row>
    <row r="179" s="1" customFormat="1" ht="15" customHeight="1">
      <c r="B179" s="326"/>
      <c r="C179" s="301" t="s">
        <v>56</v>
      </c>
      <c r="D179" s="301"/>
      <c r="E179" s="301"/>
      <c r="F179" s="324" t="s">
        <v>85</v>
      </c>
      <c r="G179" s="301"/>
      <c r="H179" s="301" t="s">
        <v>1192</v>
      </c>
      <c r="I179" s="301" t="s">
        <v>1122</v>
      </c>
      <c r="J179" s="301">
        <v>20</v>
      </c>
      <c r="K179" s="349"/>
    </row>
    <row r="180" s="1" customFormat="1" ht="15" customHeight="1">
      <c r="B180" s="326"/>
      <c r="C180" s="301" t="s">
        <v>57</v>
      </c>
      <c r="D180" s="301"/>
      <c r="E180" s="301"/>
      <c r="F180" s="324" t="s">
        <v>85</v>
      </c>
      <c r="G180" s="301"/>
      <c r="H180" s="301" t="s">
        <v>1193</v>
      </c>
      <c r="I180" s="301" t="s">
        <v>1122</v>
      </c>
      <c r="J180" s="301">
        <v>255</v>
      </c>
      <c r="K180" s="349"/>
    </row>
    <row r="181" s="1" customFormat="1" ht="15" customHeight="1">
      <c r="B181" s="326"/>
      <c r="C181" s="301" t="s">
        <v>148</v>
      </c>
      <c r="D181" s="301"/>
      <c r="E181" s="301"/>
      <c r="F181" s="324" t="s">
        <v>85</v>
      </c>
      <c r="G181" s="301"/>
      <c r="H181" s="301" t="s">
        <v>1085</v>
      </c>
      <c r="I181" s="301" t="s">
        <v>1122</v>
      </c>
      <c r="J181" s="301">
        <v>10</v>
      </c>
      <c r="K181" s="349"/>
    </row>
    <row r="182" s="1" customFormat="1" ht="15" customHeight="1">
      <c r="B182" s="326"/>
      <c r="C182" s="301" t="s">
        <v>149</v>
      </c>
      <c r="D182" s="301"/>
      <c r="E182" s="301"/>
      <c r="F182" s="324" t="s">
        <v>85</v>
      </c>
      <c r="G182" s="301"/>
      <c r="H182" s="301" t="s">
        <v>1194</v>
      </c>
      <c r="I182" s="301" t="s">
        <v>1155</v>
      </c>
      <c r="J182" s="301"/>
      <c r="K182" s="349"/>
    </row>
    <row r="183" s="1" customFormat="1" ht="15" customHeight="1">
      <c r="B183" s="326"/>
      <c r="C183" s="301" t="s">
        <v>1195</v>
      </c>
      <c r="D183" s="301"/>
      <c r="E183" s="301"/>
      <c r="F183" s="324" t="s">
        <v>85</v>
      </c>
      <c r="G183" s="301"/>
      <c r="H183" s="301" t="s">
        <v>1196</v>
      </c>
      <c r="I183" s="301" t="s">
        <v>1155</v>
      </c>
      <c r="J183" s="301"/>
      <c r="K183" s="349"/>
    </row>
    <row r="184" s="1" customFormat="1" ht="15" customHeight="1">
      <c r="B184" s="326"/>
      <c r="C184" s="301" t="s">
        <v>1184</v>
      </c>
      <c r="D184" s="301"/>
      <c r="E184" s="301"/>
      <c r="F184" s="324" t="s">
        <v>85</v>
      </c>
      <c r="G184" s="301"/>
      <c r="H184" s="301" t="s">
        <v>1197</v>
      </c>
      <c r="I184" s="301" t="s">
        <v>1155</v>
      </c>
      <c r="J184" s="301"/>
      <c r="K184" s="349"/>
    </row>
    <row r="185" s="1" customFormat="1" ht="15" customHeight="1">
      <c r="B185" s="326"/>
      <c r="C185" s="301" t="s">
        <v>151</v>
      </c>
      <c r="D185" s="301"/>
      <c r="E185" s="301"/>
      <c r="F185" s="324" t="s">
        <v>1126</v>
      </c>
      <c r="G185" s="301"/>
      <c r="H185" s="301" t="s">
        <v>1198</v>
      </c>
      <c r="I185" s="301" t="s">
        <v>1122</v>
      </c>
      <c r="J185" s="301">
        <v>50</v>
      </c>
      <c r="K185" s="349"/>
    </row>
    <row r="186" s="1" customFormat="1" ht="15" customHeight="1">
      <c r="B186" s="326"/>
      <c r="C186" s="301" t="s">
        <v>1199</v>
      </c>
      <c r="D186" s="301"/>
      <c r="E186" s="301"/>
      <c r="F186" s="324" t="s">
        <v>1126</v>
      </c>
      <c r="G186" s="301"/>
      <c r="H186" s="301" t="s">
        <v>1200</v>
      </c>
      <c r="I186" s="301" t="s">
        <v>1201</v>
      </c>
      <c r="J186" s="301"/>
      <c r="K186" s="349"/>
    </row>
    <row r="187" s="1" customFormat="1" ht="15" customHeight="1">
      <c r="B187" s="326"/>
      <c r="C187" s="301" t="s">
        <v>1202</v>
      </c>
      <c r="D187" s="301"/>
      <c r="E187" s="301"/>
      <c r="F187" s="324" t="s">
        <v>1126</v>
      </c>
      <c r="G187" s="301"/>
      <c r="H187" s="301" t="s">
        <v>1203</v>
      </c>
      <c r="I187" s="301" t="s">
        <v>1201</v>
      </c>
      <c r="J187" s="301"/>
      <c r="K187" s="349"/>
    </row>
    <row r="188" s="1" customFormat="1" ht="15" customHeight="1">
      <c r="B188" s="326"/>
      <c r="C188" s="301" t="s">
        <v>1204</v>
      </c>
      <c r="D188" s="301"/>
      <c r="E188" s="301"/>
      <c r="F188" s="324" t="s">
        <v>1126</v>
      </c>
      <c r="G188" s="301"/>
      <c r="H188" s="301" t="s">
        <v>1205</v>
      </c>
      <c r="I188" s="301" t="s">
        <v>1201</v>
      </c>
      <c r="J188" s="301"/>
      <c r="K188" s="349"/>
    </row>
    <row r="189" s="1" customFormat="1" ht="15" customHeight="1">
      <c r="B189" s="326"/>
      <c r="C189" s="362" t="s">
        <v>1206</v>
      </c>
      <c r="D189" s="301"/>
      <c r="E189" s="301"/>
      <c r="F189" s="324" t="s">
        <v>1126</v>
      </c>
      <c r="G189" s="301"/>
      <c r="H189" s="301" t="s">
        <v>1207</v>
      </c>
      <c r="I189" s="301" t="s">
        <v>1208</v>
      </c>
      <c r="J189" s="363" t="s">
        <v>1209</v>
      </c>
      <c r="K189" s="349"/>
    </row>
    <row r="190" s="17" customFormat="1" ht="15" customHeight="1">
      <c r="B190" s="364"/>
      <c r="C190" s="365" t="s">
        <v>1210</v>
      </c>
      <c r="D190" s="366"/>
      <c r="E190" s="366"/>
      <c r="F190" s="367" t="s">
        <v>1126</v>
      </c>
      <c r="G190" s="366"/>
      <c r="H190" s="366" t="s">
        <v>1211</v>
      </c>
      <c r="I190" s="366" t="s">
        <v>1208</v>
      </c>
      <c r="J190" s="368" t="s">
        <v>1209</v>
      </c>
      <c r="K190" s="369"/>
    </row>
    <row r="191" s="1" customFormat="1" ht="15" customHeight="1">
      <c r="B191" s="326"/>
      <c r="C191" s="362" t="s">
        <v>45</v>
      </c>
      <c r="D191" s="301"/>
      <c r="E191" s="301"/>
      <c r="F191" s="324" t="s">
        <v>85</v>
      </c>
      <c r="G191" s="301"/>
      <c r="H191" s="298" t="s">
        <v>1212</v>
      </c>
      <c r="I191" s="301" t="s">
        <v>1213</v>
      </c>
      <c r="J191" s="301"/>
      <c r="K191" s="349"/>
    </row>
    <row r="192" s="1" customFormat="1" ht="15" customHeight="1">
      <c r="B192" s="326"/>
      <c r="C192" s="362" t="s">
        <v>1214</v>
      </c>
      <c r="D192" s="301"/>
      <c r="E192" s="301"/>
      <c r="F192" s="324" t="s">
        <v>85</v>
      </c>
      <c r="G192" s="301"/>
      <c r="H192" s="301" t="s">
        <v>1215</v>
      </c>
      <c r="I192" s="301" t="s">
        <v>1155</v>
      </c>
      <c r="J192" s="301"/>
      <c r="K192" s="349"/>
    </row>
    <row r="193" s="1" customFormat="1" ht="15" customHeight="1">
      <c r="B193" s="326"/>
      <c r="C193" s="362" t="s">
        <v>1216</v>
      </c>
      <c r="D193" s="301"/>
      <c r="E193" s="301"/>
      <c r="F193" s="324" t="s">
        <v>85</v>
      </c>
      <c r="G193" s="301"/>
      <c r="H193" s="301" t="s">
        <v>1217</v>
      </c>
      <c r="I193" s="301" t="s">
        <v>1155</v>
      </c>
      <c r="J193" s="301"/>
      <c r="K193" s="349"/>
    </row>
    <row r="194" s="1" customFormat="1" ht="15" customHeight="1">
      <c r="B194" s="326"/>
      <c r="C194" s="362" t="s">
        <v>1218</v>
      </c>
      <c r="D194" s="301"/>
      <c r="E194" s="301"/>
      <c r="F194" s="324" t="s">
        <v>1126</v>
      </c>
      <c r="G194" s="301"/>
      <c r="H194" s="301" t="s">
        <v>1219</v>
      </c>
      <c r="I194" s="301" t="s">
        <v>1155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1220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1221</v>
      </c>
      <c r="D201" s="371"/>
      <c r="E201" s="371"/>
      <c r="F201" s="371" t="s">
        <v>1222</v>
      </c>
      <c r="G201" s="372"/>
      <c r="H201" s="371" t="s">
        <v>1223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1213</v>
      </c>
      <c r="D203" s="301"/>
      <c r="E203" s="301"/>
      <c r="F203" s="324" t="s">
        <v>46</v>
      </c>
      <c r="G203" s="301"/>
      <c r="H203" s="301" t="s">
        <v>1224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1225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50</v>
      </c>
      <c r="G205" s="301"/>
      <c r="H205" s="301" t="s">
        <v>1226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48</v>
      </c>
      <c r="G206" s="301"/>
      <c r="H206" s="301" t="s">
        <v>1227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49</v>
      </c>
      <c r="G207" s="301"/>
      <c r="H207" s="301" t="s">
        <v>1228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1167</v>
      </c>
      <c r="D209" s="301"/>
      <c r="E209" s="301"/>
      <c r="F209" s="324" t="s">
        <v>82</v>
      </c>
      <c r="G209" s="301"/>
      <c r="H209" s="301" t="s">
        <v>1229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1063</v>
      </c>
      <c r="G210" s="301"/>
      <c r="H210" s="301" t="s">
        <v>1064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1061</v>
      </c>
      <c r="G211" s="301"/>
      <c r="H211" s="301" t="s">
        <v>1230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1065</v>
      </c>
      <c r="G212" s="362"/>
      <c r="H212" s="353" t="s">
        <v>1066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1067</v>
      </c>
      <c r="G213" s="362"/>
      <c r="H213" s="353" t="s">
        <v>1231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1191</v>
      </c>
      <c r="D215" s="301"/>
      <c r="E215" s="301"/>
      <c r="F215" s="324">
        <v>1</v>
      </c>
      <c r="G215" s="362"/>
      <c r="H215" s="353" t="s">
        <v>1232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1233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1234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1235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Přehnal</dc:creator>
  <cp:lastModifiedBy>Petr Přehnal</cp:lastModifiedBy>
  <dcterms:created xsi:type="dcterms:W3CDTF">2025-02-03T21:04:44Z</dcterms:created>
  <dcterms:modified xsi:type="dcterms:W3CDTF">2025-02-03T21:04:49Z</dcterms:modified>
</cp:coreProperties>
</file>